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etr\Documents\000_Disk F\COS\2016\ZZ_AkceOstatní\161204_Kobylisy_RychlýŠplhoun\161204_Výsledky\"/>
    </mc:Choice>
  </mc:AlternateContent>
  <bookViews>
    <workbookView minimized="1" xWindow="0" yWindow="0" windowWidth="20730" windowHeight="9135" tabRatio="889" firstSheet="1" activeTab="4"/>
  </bookViews>
  <sheets>
    <sheet name="Všichni" sheetId="30" state="hidden" r:id="rId1"/>
    <sheet name="PŘ A DÍ" sheetId="1" r:id="rId2"/>
    <sheet name="PŘ B DÍ" sheetId="3" r:id="rId3"/>
    <sheet name="I DÍ" sheetId="5" r:id="rId4"/>
    <sheet name="II DÍ" sheetId="7" r:id="rId5"/>
    <sheet name="III DÍ" sheetId="9" r:id="rId6"/>
    <sheet name="IV DÍ" sheetId="11" r:id="rId7"/>
    <sheet name="ŽE" sheetId="23" r:id="rId8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" i="23" l="1" a="1"/>
  <c r="C10" i="23" s="1"/>
  <c r="C10" i="9" a="1"/>
  <c r="C10" i="9" s="1"/>
  <c r="C10" i="7" a="1"/>
  <c r="C10" i="7" s="1"/>
  <c r="C10" i="5" a="1"/>
  <c r="C10" i="5" s="1"/>
  <c r="C10" i="3" a="1"/>
  <c r="C10" i="3" s="1"/>
  <c r="C12" i="9" a="1"/>
  <c r="C12" i="9" s="1"/>
  <c r="C12" i="7" a="1"/>
  <c r="C12" i="7" s="1"/>
  <c r="C12" i="5" a="1"/>
  <c r="C12" i="5" s="1"/>
  <c r="C12" i="3" a="1"/>
  <c r="C12" i="3" s="1"/>
  <c r="F26" i="3"/>
  <c r="A10" i="23" l="1" a="1"/>
  <c r="A10" i="23" s="1"/>
  <c r="B10" i="23" a="1"/>
  <c r="B10" i="23" s="1"/>
  <c r="A8" i="23" a="1"/>
  <c r="A8" i="23" s="1"/>
  <c r="B8" i="23" a="1"/>
  <c r="B8" i="23" s="1"/>
  <c r="C8" i="23" a="1"/>
  <c r="C8" i="23" s="1"/>
  <c r="B9" i="23" a="1"/>
  <c r="B9" i="23" s="1"/>
  <c r="C9" i="23" a="1"/>
  <c r="C9" i="23" s="1"/>
  <c r="A9" i="23" a="1"/>
  <c r="A9" i="23" s="1"/>
  <c r="B6" i="11" a="1"/>
  <c r="B6" i="11" s="1"/>
  <c r="C6" i="11" a="1"/>
  <c r="C6" i="11" s="1"/>
  <c r="A6" i="11" a="1"/>
  <c r="A6" i="11" s="1"/>
  <c r="A9" i="9" a="1"/>
  <c r="A9" i="9" s="1"/>
  <c r="B9" i="9" a="1"/>
  <c r="B9" i="9" s="1"/>
  <c r="C9" i="9" a="1"/>
  <c r="C9" i="9" s="1"/>
  <c r="A7" i="9" a="1"/>
  <c r="A7" i="9" s="1"/>
  <c r="B7" i="9" a="1"/>
  <c r="B7" i="9" s="1"/>
  <c r="C7" i="9" a="1"/>
  <c r="C7" i="9" s="1"/>
  <c r="A13" i="9" a="1"/>
  <c r="A13" i="9" s="1"/>
  <c r="B13" i="9" a="1"/>
  <c r="B13" i="9" s="1"/>
  <c r="C13" i="9" a="1"/>
  <c r="C13" i="9" s="1"/>
  <c r="A10" i="9" a="1"/>
  <c r="A10" i="9" s="1"/>
  <c r="B10" i="9" a="1"/>
  <c r="B10" i="9" s="1"/>
  <c r="A11" i="9" a="1"/>
  <c r="A11" i="9" s="1"/>
  <c r="B11" i="9" a="1"/>
  <c r="B11" i="9" s="1"/>
  <c r="C11" i="9" a="1"/>
  <c r="C11" i="9" s="1"/>
  <c r="A12" i="9" a="1"/>
  <c r="A12" i="9" s="1"/>
  <c r="B12" i="9" a="1"/>
  <c r="B12" i="9" s="1"/>
  <c r="A8" i="9" a="1"/>
  <c r="A8" i="9" s="1"/>
  <c r="B8" i="9" a="1"/>
  <c r="B8" i="9" s="1"/>
  <c r="C8" i="9" a="1"/>
  <c r="C8" i="9" s="1"/>
  <c r="B6" i="9" a="1"/>
  <c r="B6" i="9" s="1"/>
  <c r="C6" i="9" a="1"/>
  <c r="C6" i="9" s="1"/>
  <c r="A6" i="9" a="1"/>
  <c r="A6" i="9" s="1"/>
  <c r="A8" i="7" a="1"/>
  <c r="A8" i="7" s="1"/>
  <c r="B8" i="7" a="1"/>
  <c r="B8" i="7" s="1"/>
  <c r="C8" i="7" a="1"/>
  <c r="C8" i="7" s="1"/>
  <c r="A6" i="7" a="1"/>
  <c r="A6" i="7" s="1"/>
  <c r="B6" i="7" a="1"/>
  <c r="B6" i="7" s="1"/>
  <c r="C6" i="7" a="1"/>
  <c r="C6" i="7" s="1"/>
  <c r="A14" i="7" a="1"/>
  <c r="A14" i="7" s="1"/>
  <c r="B14" i="7" a="1"/>
  <c r="B14" i="7" s="1"/>
  <c r="C14" i="7" a="1"/>
  <c r="C14" i="7" s="1"/>
  <c r="A13" i="7" a="1"/>
  <c r="A13" i="7" s="1"/>
  <c r="B13" i="7" a="1"/>
  <c r="B13" i="7" s="1"/>
  <c r="C13" i="7" a="1"/>
  <c r="C13" i="7" s="1"/>
  <c r="A7" i="7" a="1"/>
  <c r="A7" i="7" s="1"/>
  <c r="B7" i="7" a="1"/>
  <c r="B7" i="7" s="1"/>
  <c r="C7" i="7" a="1"/>
  <c r="C7" i="7" s="1"/>
  <c r="A19" i="7" a="1"/>
  <c r="A19" i="7" s="1"/>
  <c r="B19" i="7" a="1"/>
  <c r="B19" i="7" s="1"/>
  <c r="C19" i="7" a="1"/>
  <c r="C19" i="7" s="1"/>
  <c r="A15" i="7" a="1"/>
  <c r="A15" i="7" s="1"/>
  <c r="B15" i="7" a="1"/>
  <c r="B15" i="7" s="1"/>
  <c r="C15" i="7" a="1"/>
  <c r="C15" i="7" s="1"/>
  <c r="A11" i="7" a="1"/>
  <c r="A11" i="7" s="1"/>
  <c r="B11" i="7" a="1"/>
  <c r="B11" i="7" s="1"/>
  <c r="C11" i="7" a="1"/>
  <c r="C11" i="7" s="1"/>
  <c r="A21" i="7" a="1"/>
  <c r="A21" i="7" s="1"/>
  <c r="B21" i="7" a="1"/>
  <c r="B21" i="7" s="1"/>
  <c r="C21" i="7" a="1"/>
  <c r="C21" i="7" s="1"/>
  <c r="A12" i="7" a="1"/>
  <c r="A12" i="7" s="1"/>
  <c r="B12" i="7" a="1"/>
  <c r="B12" i="7" s="1"/>
  <c r="A9" i="7" a="1"/>
  <c r="A9" i="7" s="1"/>
  <c r="B9" i="7" a="1"/>
  <c r="B9" i="7" s="1"/>
  <c r="C9" i="7" a="1"/>
  <c r="C9" i="7" s="1"/>
  <c r="A16" i="7" a="1"/>
  <c r="A16" i="7" s="1"/>
  <c r="B16" i="7" a="1"/>
  <c r="B16" i="7" s="1"/>
  <c r="C16" i="7" a="1"/>
  <c r="C16" i="7" s="1"/>
  <c r="A10" i="7" a="1"/>
  <c r="A10" i="7" s="1"/>
  <c r="B10" i="7" a="1"/>
  <c r="B10" i="7" s="1"/>
  <c r="A17" i="7" a="1"/>
  <c r="A17" i="7" s="1"/>
  <c r="B17" i="7" a="1"/>
  <c r="B17" i="7" s="1"/>
  <c r="C17" i="7" a="1"/>
  <c r="C17" i="7" s="1"/>
  <c r="A20" i="7" a="1"/>
  <c r="A20" i="7" s="1"/>
  <c r="B20" i="7" a="1"/>
  <c r="B20" i="7" s="1"/>
  <c r="C20" i="7" a="1"/>
  <c r="C20" i="7" s="1"/>
  <c r="B18" i="7" a="1"/>
  <c r="B18" i="7" s="1"/>
  <c r="C18" i="7" a="1"/>
  <c r="C18" i="7" s="1"/>
  <c r="A18" i="7" a="1"/>
  <c r="A18" i="7" s="1"/>
  <c r="A12" i="5" a="1"/>
  <c r="A12" i="5" s="1"/>
  <c r="B12" i="5" a="1"/>
  <c r="B12" i="5" s="1"/>
  <c r="A15" i="5" a="1"/>
  <c r="A15" i="5" s="1"/>
  <c r="B15" i="5" a="1"/>
  <c r="B15" i="5" s="1"/>
  <c r="C15" i="5" a="1"/>
  <c r="C15" i="5" s="1"/>
  <c r="A18" i="5" a="1"/>
  <c r="A18" i="5" s="1"/>
  <c r="B18" i="5" a="1"/>
  <c r="B18" i="5" s="1"/>
  <c r="C18" i="5" a="1"/>
  <c r="C18" i="5" s="1"/>
  <c r="A16" i="5" a="1"/>
  <c r="A16" i="5" s="1"/>
  <c r="B16" i="5" a="1"/>
  <c r="B16" i="5" s="1"/>
  <c r="C16" i="5" a="1"/>
  <c r="C16" i="5" s="1"/>
  <c r="A8" i="5" a="1"/>
  <c r="A8" i="5" s="1"/>
  <c r="B8" i="5" a="1"/>
  <c r="B8" i="5" s="1"/>
  <c r="C8" i="5" a="1"/>
  <c r="C8" i="5" s="1"/>
  <c r="A10" i="5" a="1"/>
  <c r="A10" i="5" s="1"/>
  <c r="B10" i="5" a="1"/>
  <c r="B10" i="5" s="1"/>
  <c r="A9" i="5" a="1"/>
  <c r="A9" i="5" s="1"/>
  <c r="B9" i="5" a="1"/>
  <c r="B9" i="5" s="1"/>
  <c r="C9" i="5" a="1"/>
  <c r="C9" i="5" s="1"/>
  <c r="A14" i="5" a="1"/>
  <c r="A14" i="5" s="1"/>
  <c r="B14" i="5" a="1"/>
  <c r="B14" i="5" s="1"/>
  <c r="C14" i="5" a="1"/>
  <c r="C14" i="5" s="1"/>
  <c r="A17" i="5" a="1"/>
  <c r="A17" i="5" s="1"/>
  <c r="B17" i="5" a="1"/>
  <c r="B17" i="5" s="1"/>
  <c r="C17" i="5" a="1"/>
  <c r="C17" i="5" s="1"/>
  <c r="A7" i="5" a="1"/>
  <c r="A7" i="5" s="1"/>
  <c r="B7" i="5" a="1"/>
  <c r="B7" i="5" s="1"/>
  <c r="C7" i="5" a="1"/>
  <c r="C7" i="5" s="1"/>
  <c r="A6" i="5" a="1"/>
  <c r="A6" i="5" s="1"/>
  <c r="B6" i="5" a="1"/>
  <c r="B6" i="5" s="1"/>
  <c r="C6" i="5" a="1"/>
  <c r="C6" i="5" s="1"/>
  <c r="A13" i="5" a="1"/>
  <c r="A13" i="5" s="1"/>
  <c r="B13" i="5" a="1"/>
  <c r="B13" i="5" s="1"/>
  <c r="C13" i="5" a="1"/>
  <c r="C13" i="5" s="1"/>
  <c r="A19" i="5" a="1"/>
  <c r="A19" i="5" s="1"/>
  <c r="B19" i="5" a="1"/>
  <c r="B19" i="5" s="1"/>
  <c r="C19" i="5" a="1"/>
  <c r="C19" i="5" s="1"/>
  <c r="B11" i="5" a="1"/>
  <c r="B11" i="5" s="1"/>
  <c r="C11" i="5" a="1"/>
  <c r="C11" i="5" s="1"/>
  <c r="A11" i="5" a="1"/>
  <c r="A11" i="5" s="1"/>
  <c r="A14" i="3" a="1"/>
  <c r="A14" i="3" s="1"/>
  <c r="B14" i="3" a="1"/>
  <c r="B14" i="3" s="1"/>
  <c r="C14" i="3" a="1"/>
  <c r="C14" i="3" s="1"/>
  <c r="A6" i="3" a="1"/>
  <c r="A6" i="3" s="1"/>
  <c r="B6" i="3" a="1"/>
  <c r="B6" i="3" s="1"/>
  <c r="C6" i="3" a="1"/>
  <c r="C6" i="3" s="1"/>
  <c r="A21" i="3" a="1"/>
  <c r="A21" i="3" s="1"/>
  <c r="B21" i="3" a="1"/>
  <c r="B21" i="3" s="1"/>
  <c r="C21" i="3" a="1"/>
  <c r="C21" i="3" s="1"/>
  <c r="A13" i="3" a="1"/>
  <c r="A13" i="3" s="1"/>
  <c r="B13" i="3" a="1"/>
  <c r="B13" i="3" s="1"/>
  <c r="C13" i="3" a="1"/>
  <c r="C13" i="3" s="1"/>
  <c r="A11" i="3" a="1"/>
  <c r="A11" i="3" s="1"/>
  <c r="B11" i="3" a="1"/>
  <c r="B11" i="3" s="1"/>
  <c r="C11" i="3" a="1"/>
  <c r="C11" i="3" s="1"/>
  <c r="A24" i="3" a="1"/>
  <c r="A24" i="3" s="1"/>
  <c r="B24" i="3" a="1"/>
  <c r="B24" i="3" s="1"/>
  <c r="C24" i="3" a="1"/>
  <c r="C24" i="3" s="1"/>
  <c r="A22" i="3" a="1"/>
  <c r="A22" i="3" s="1"/>
  <c r="B22" i="3" a="1"/>
  <c r="B22" i="3" s="1"/>
  <c r="C22" i="3" a="1"/>
  <c r="C22" i="3" s="1"/>
  <c r="A25" i="3" a="1"/>
  <c r="A25" i="3" s="1"/>
  <c r="B25" i="3" a="1"/>
  <c r="B25" i="3" s="1"/>
  <c r="C25" i="3" a="1"/>
  <c r="C25" i="3" s="1"/>
  <c r="A23" i="3" a="1"/>
  <c r="A23" i="3" s="1"/>
  <c r="B23" i="3" a="1"/>
  <c r="B23" i="3" s="1"/>
  <c r="C23" i="3" a="1"/>
  <c r="C23" i="3" s="1"/>
  <c r="A19" i="3" a="1"/>
  <c r="A19" i="3" s="1"/>
  <c r="B19" i="3" a="1"/>
  <c r="B19" i="3" s="1"/>
  <c r="C19" i="3" a="1"/>
  <c r="C19" i="3" s="1"/>
  <c r="A18" i="3" a="1"/>
  <c r="A18" i="3" s="1"/>
  <c r="B18" i="3" a="1"/>
  <c r="B18" i="3" s="1"/>
  <c r="C18" i="3" a="1"/>
  <c r="C18" i="3" s="1"/>
  <c r="A12" i="3" a="1"/>
  <c r="A12" i="3" s="1"/>
  <c r="B12" i="3" a="1"/>
  <c r="B12" i="3" s="1"/>
  <c r="A9" i="3" a="1"/>
  <c r="A9" i="3" s="1"/>
  <c r="B9" i="3" a="1"/>
  <c r="B9" i="3" s="1"/>
  <c r="C9" i="3" a="1"/>
  <c r="C9" i="3" s="1"/>
  <c r="A16" i="3" a="1"/>
  <c r="A16" i="3" s="1"/>
  <c r="B16" i="3" a="1"/>
  <c r="B16" i="3" s="1"/>
  <c r="C16" i="3" a="1"/>
  <c r="C16" i="3" s="1"/>
  <c r="A15" i="3" a="1"/>
  <c r="A15" i="3" s="1"/>
  <c r="B15" i="3" a="1"/>
  <c r="B15" i="3" s="1"/>
  <c r="C15" i="3" a="1"/>
  <c r="C15" i="3" s="1"/>
  <c r="A8" i="3" a="1"/>
  <c r="A8" i="3" s="1"/>
  <c r="B8" i="3" a="1"/>
  <c r="B8" i="3" s="1"/>
  <c r="C8" i="3" a="1"/>
  <c r="C8" i="3" s="1"/>
  <c r="A7" i="3" a="1"/>
  <c r="A7" i="3" s="1"/>
  <c r="B7" i="3" a="1"/>
  <c r="B7" i="3" s="1"/>
  <c r="C7" i="3" a="1"/>
  <c r="C7" i="3" s="1"/>
  <c r="A10" i="3" a="1"/>
  <c r="A10" i="3" s="1"/>
  <c r="B10" i="3" a="1"/>
  <c r="B10" i="3" s="1"/>
  <c r="B20" i="3" a="1"/>
  <c r="B20" i="3" s="1"/>
  <c r="C20" i="3" a="1"/>
  <c r="C20" i="3" s="1"/>
  <c r="A20" i="3" a="1"/>
  <c r="A20" i="3" s="1"/>
  <c r="A11" i="1" a="1"/>
  <c r="A11" i="1" s="1"/>
  <c r="B11" i="1" a="1"/>
  <c r="B11" i="1" s="1"/>
  <c r="C11" i="1" a="1"/>
  <c r="C11" i="1" s="1"/>
  <c r="A6" i="1" a="1"/>
  <c r="A6" i="1" s="1"/>
  <c r="B6" i="1" a="1"/>
  <c r="B6" i="1" s="1"/>
  <c r="C6" i="1" a="1"/>
  <c r="C6" i="1" s="1"/>
  <c r="B12" i="1" a="1"/>
  <c r="B12" i="1" s="1"/>
  <c r="A7" i="1" a="1"/>
  <c r="A7" i="1" s="1"/>
  <c r="B7" i="1" a="1"/>
  <c r="B7" i="1" s="1"/>
  <c r="C7" i="1" a="1"/>
  <c r="C7" i="1" s="1"/>
  <c r="A9" i="1" a="1"/>
  <c r="A9" i="1" s="1"/>
  <c r="B9" i="1" a="1"/>
  <c r="B9" i="1" s="1"/>
  <c r="C9" i="1" a="1"/>
  <c r="C9" i="1" s="1"/>
  <c r="A10" i="1" a="1"/>
  <c r="A10" i="1" s="1"/>
  <c r="B10" i="1" a="1"/>
  <c r="B10" i="1" s="1"/>
  <c r="B8" i="1" a="1"/>
  <c r="B8" i="1" s="1"/>
  <c r="C8" i="1" a="1"/>
  <c r="C8" i="1" s="1"/>
  <c r="A8" i="1" a="1"/>
  <c r="A8" i="1" s="1"/>
  <c r="F17" i="7" l="1"/>
  <c r="F14" i="7"/>
  <c r="F21" i="7"/>
  <c r="F11" i="7"/>
  <c r="F6" i="11"/>
  <c r="F15" i="7"/>
  <c r="F20" i="7"/>
  <c r="F9" i="7"/>
  <c r="F8" i="7"/>
  <c r="F6" i="9"/>
  <c r="F12" i="9"/>
  <c r="F10" i="9"/>
  <c r="F13" i="9"/>
  <c r="F9" i="9"/>
  <c r="F12" i="7"/>
  <c r="F6" i="7"/>
  <c r="F18" i="7"/>
  <c r="F10" i="7"/>
  <c r="F16" i="7"/>
  <c r="F19" i="7"/>
  <c r="F7" i="7"/>
  <c r="F8" i="9"/>
  <c r="F11" i="9"/>
  <c r="F7" i="9"/>
  <c r="F9" i="23"/>
  <c r="F7" i="23"/>
  <c r="F6" i="23"/>
  <c r="F10" i="23"/>
  <c r="F13" i="7"/>
  <c r="F8" i="23"/>
  <c r="F9" i="3"/>
  <c r="F18" i="3"/>
  <c r="F8" i="5"/>
  <c r="F12" i="3"/>
  <c r="F18" i="5"/>
  <c r="F7" i="3"/>
  <c r="G26" i="3" s="1"/>
  <c r="F11" i="3"/>
  <c r="F10" i="5"/>
  <c r="F17" i="3"/>
  <c r="F13" i="5"/>
  <c r="F9" i="5"/>
  <c r="F8" i="3"/>
  <c r="F19" i="3"/>
  <c r="F17" i="5"/>
  <c r="F12" i="5"/>
  <c r="F10" i="3"/>
  <c r="F15" i="3"/>
  <c r="F24" i="3"/>
  <c r="F23" i="3"/>
  <c r="F7" i="5"/>
  <c r="F14" i="5"/>
  <c r="F25" i="3"/>
  <c r="F11" i="5"/>
  <c r="F8" i="1"/>
  <c r="F16" i="3"/>
  <c r="F22" i="3"/>
  <c r="F19" i="5"/>
  <c r="F6" i="5"/>
  <c r="G6" i="5" s="1"/>
  <c r="F15" i="5"/>
  <c r="F16" i="5"/>
  <c r="F11" i="1"/>
  <c r="F12" i="1"/>
  <c r="G12" i="1" s="1"/>
  <c r="F10" i="1"/>
  <c r="F9" i="1"/>
  <c r="F6" i="1"/>
  <c r="G8" i="9" l="1"/>
  <c r="G10" i="23"/>
  <c r="G7" i="23"/>
  <c r="G11" i="9"/>
  <c r="G10" i="7"/>
  <c r="G12" i="9"/>
  <c r="G16" i="7"/>
  <c r="G20" i="7"/>
  <c r="G6" i="11"/>
  <c r="G8" i="23"/>
  <c r="G6" i="23"/>
  <c r="G9" i="23"/>
  <c r="G7" i="9"/>
  <c r="G10" i="9"/>
  <c r="G13" i="9"/>
  <c r="G9" i="9"/>
  <c r="G6" i="9"/>
  <c r="G17" i="7"/>
  <c r="G19" i="7"/>
  <c r="G9" i="7"/>
  <c r="G15" i="7"/>
  <c r="G21" i="7"/>
  <c r="G12" i="7"/>
  <c r="G11" i="7"/>
  <c r="G13" i="7"/>
  <c r="G7" i="7"/>
  <c r="G18" i="7"/>
  <c r="G6" i="7"/>
  <c r="G14" i="7"/>
  <c r="G8" i="7"/>
  <c r="G7" i="5"/>
  <c r="G9" i="5"/>
  <c r="G10" i="5"/>
  <c r="G8" i="5"/>
  <c r="G11" i="5"/>
  <c r="G16" i="3"/>
  <c r="G10" i="3"/>
  <c r="G8" i="3"/>
  <c r="G7" i="3"/>
  <c r="G15" i="3"/>
  <c r="G9" i="3"/>
  <c r="G22" i="3"/>
  <c r="G19" i="3"/>
  <c r="G17" i="3"/>
  <c r="G25" i="3"/>
  <c r="G12" i="3"/>
  <c r="G23" i="3"/>
  <c r="G18" i="3"/>
  <c r="G13" i="3"/>
  <c r="G14" i="3"/>
  <c r="G24" i="3"/>
  <c r="G11" i="3"/>
  <c r="G6" i="3"/>
  <c r="G21" i="3"/>
  <c r="G20" i="3"/>
  <c r="G6" i="1"/>
</calcChain>
</file>

<file path=xl/sharedStrings.xml><?xml version="1.0" encoding="utf-8"?>
<sst xmlns="http://schemas.openxmlformats.org/spreadsheetml/2006/main" count="554" uniqueCount="211">
  <si>
    <t>METRY</t>
  </si>
  <si>
    <t>PŘÍJMENÍ, JMÉNO</t>
  </si>
  <si>
    <t>ČAS</t>
  </si>
  <si>
    <t>VÝSLEDNÝ
ČAS</t>
  </si>
  <si>
    <t>UMÍSTĚNÍ</t>
  </si>
  <si>
    <t>RYCHLÝ ŠPLHOUN 4.12.2016</t>
  </si>
  <si>
    <t>ROČNÍK</t>
  </si>
  <si>
    <t>PŘÍSLUŠNOST</t>
  </si>
  <si>
    <t>KATEGORIE - MLADŠÍ ŽÁKYNĚ I,  2008 - 2007</t>
  </si>
  <si>
    <t>KATEGORIE - PŘEDŠKOLAČKY A,  2011 A MLADŠÍ</t>
  </si>
  <si>
    <t>KATEGORIE - PŘEDŠKOLAČKY B,  2010 - 2009</t>
  </si>
  <si>
    <t>KATEGORIE - MLADŠÍ ŽÁKYNĚ II,  2006 - 2005</t>
  </si>
  <si>
    <t>KATEGORIE - STARŠÍ ŽÁKYNĚ III,  2004 - 2003</t>
  </si>
  <si>
    <t>KATEGORIE - STARŠÍ ŽÁKYNĚ IV,  2002 - 2001</t>
  </si>
  <si>
    <t>KATEGORIE - ŽENY,  1997 A STARŠÍ</t>
  </si>
  <si>
    <t>POHLAVÍ</t>
  </si>
  <si>
    <t>ž</t>
  </si>
  <si>
    <t>m</t>
  </si>
  <si>
    <t>Drahotínský, Matyáš</t>
  </si>
  <si>
    <t>SK Gymsport Praha</t>
  </si>
  <si>
    <t>Shavkunov, Serafím</t>
  </si>
  <si>
    <t>Havelka, Jakub</t>
  </si>
  <si>
    <t>Medek, Karel</t>
  </si>
  <si>
    <t>Volejník, Miroslav</t>
  </si>
  <si>
    <t>Raymond, Jan</t>
  </si>
  <si>
    <t>Eliáš, Martin</t>
  </si>
  <si>
    <t>Sokol Dejvice</t>
  </si>
  <si>
    <t>Šabata, Tomáš</t>
  </si>
  <si>
    <t>Votruba, Jakub</t>
  </si>
  <si>
    <t>Martinů, Benedikt</t>
  </si>
  <si>
    <t>Zámečník, Tomáš</t>
  </si>
  <si>
    <t>Linhart, Vladimír</t>
  </si>
  <si>
    <t>Kotlářová, Anežka</t>
  </si>
  <si>
    <t>Sokol Praha Vršovice</t>
  </si>
  <si>
    <t>Gažiová, Nela</t>
  </si>
  <si>
    <t>Ševčíková, Tereza</t>
  </si>
  <si>
    <t>Košan, Ondřej</t>
  </si>
  <si>
    <t>Sokol Libeň</t>
  </si>
  <si>
    <t>Blahunek, Václav</t>
  </si>
  <si>
    <t>Matys, Marek</t>
  </si>
  <si>
    <t>Novotný, Marek</t>
  </si>
  <si>
    <t>Cisarz, Matěj</t>
  </si>
  <si>
    <t>Faltýnek, Ondřej</t>
  </si>
  <si>
    <t>Ettel, Tomáš</t>
  </si>
  <si>
    <t>Novotný, Adam</t>
  </si>
  <si>
    <t>Kloubský, Richard</t>
  </si>
  <si>
    <t>Mrkvička, Vojtěch</t>
  </si>
  <si>
    <t>Kubišta, Josef</t>
  </si>
  <si>
    <t>Kudroň, Jakub</t>
  </si>
  <si>
    <t>DDM Praha 2</t>
  </si>
  <si>
    <t>Novotná, Matylda</t>
  </si>
  <si>
    <t>Dvořák, Petr</t>
  </si>
  <si>
    <t>Tichý, Václav</t>
  </si>
  <si>
    <t>Žiháková, Žofie</t>
  </si>
  <si>
    <t>Kombercová, Ema</t>
  </si>
  <si>
    <t>Stýblo, Vojtěch</t>
  </si>
  <si>
    <t>Vyorálek, Lukáš</t>
  </si>
  <si>
    <t>Bílená, Anna</t>
  </si>
  <si>
    <t>Kovanda, Jakub</t>
  </si>
  <si>
    <t>Kofroňová, Carolina</t>
  </si>
  <si>
    <t>Kratochvíl, Jiří</t>
  </si>
  <si>
    <t>Sokol Hlubočepy</t>
  </si>
  <si>
    <t>Ditrichová,Beáta</t>
  </si>
  <si>
    <t>Homolková, Lea</t>
  </si>
  <si>
    <t>Kopecký, Matěj</t>
  </si>
  <si>
    <t>Kubíček, Jan</t>
  </si>
  <si>
    <t>Lamper, Denis</t>
  </si>
  <si>
    <t>Motyčka, Vojtěch</t>
  </si>
  <si>
    <t>Nosková, Martina</t>
  </si>
  <si>
    <t>Berka, Filip</t>
  </si>
  <si>
    <t>Berka, Lukáš</t>
  </si>
  <si>
    <t>Sochorová, Eva</t>
  </si>
  <si>
    <t>Berková, Lucie</t>
  </si>
  <si>
    <t>Botková, Laura</t>
  </si>
  <si>
    <t>Smrčková, Anna</t>
  </si>
  <si>
    <t>Víšek, Petr</t>
  </si>
  <si>
    <t>Vyšehrad</t>
  </si>
  <si>
    <t>Toman, Jan</t>
  </si>
  <si>
    <t>Tomanová, Anna</t>
  </si>
  <si>
    <t>Víšková, Ester</t>
  </si>
  <si>
    <t>Susová, Ester</t>
  </si>
  <si>
    <t>Sokol Královské Vinohrady</t>
  </si>
  <si>
    <t>Pícl, Daniel</t>
  </si>
  <si>
    <t>Sokol Spořilov</t>
  </si>
  <si>
    <t>Stránská, Karolina</t>
  </si>
  <si>
    <t>Solařová, Kateřina</t>
  </si>
  <si>
    <t>Davidová, Klára</t>
  </si>
  <si>
    <t>Hatinová, Tereza</t>
  </si>
  <si>
    <t>Davidová, Eliška</t>
  </si>
  <si>
    <t>Fajglová, Anna</t>
  </si>
  <si>
    <t>Solařová, Tereza</t>
  </si>
  <si>
    <t>Solařová, Adéla</t>
  </si>
  <si>
    <t>Plavcová, Barbora</t>
  </si>
  <si>
    <t>Plavcová, Karolina</t>
  </si>
  <si>
    <t>Mynaříková, Dorota</t>
  </si>
  <si>
    <t>Sokol Cítov</t>
  </si>
  <si>
    <t>Kasal, Václav</t>
  </si>
  <si>
    <t>Šmíd, Adam</t>
  </si>
  <si>
    <t>Horák, Michal</t>
  </si>
  <si>
    <t>Seeman, Vojtěch</t>
  </si>
  <si>
    <t>Vodehnal, Daniel</t>
  </si>
  <si>
    <t>Turek, Šimon</t>
  </si>
  <si>
    <t>Borkovec, Šimon</t>
  </si>
  <si>
    <t>Seeman, Jan</t>
  </si>
  <si>
    <t>Líbalová, Linda</t>
  </si>
  <si>
    <t>Dejdar, Vojtěch</t>
  </si>
  <si>
    <t>Blažejové, Eliška</t>
  </si>
  <si>
    <t>Petříková, Barbora</t>
  </si>
  <si>
    <t>Pechová, Lucie</t>
  </si>
  <si>
    <t>Kupka, Štěpán</t>
  </si>
  <si>
    <t>Vyčítal, Jáchym</t>
  </si>
  <si>
    <t>Bárta, Tomáš</t>
  </si>
  <si>
    <t>Borkovec, Patrik</t>
  </si>
  <si>
    <t>Slepička, Jakub</t>
  </si>
  <si>
    <t>TJ Sokol Strašnice</t>
  </si>
  <si>
    <t>Janda, Vojtěch</t>
  </si>
  <si>
    <t>Dryák, Matěj</t>
  </si>
  <si>
    <t>Lvíčata</t>
  </si>
  <si>
    <t>Lubellan, Dušan</t>
  </si>
  <si>
    <t>Hušák, Radim</t>
  </si>
  <si>
    <t>Němec, Patrik</t>
  </si>
  <si>
    <t>Pokorný Lukáš</t>
  </si>
  <si>
    <t>Szabo, Daniel</t>
  </si>
  <si>
    <t>Kotrčová, Kateřina</t>
  </si>
  <si>
    <t>Maštalířová, Linda</t>
  </si>
  <si>
    <t>Rabíková, Jůlie</t>
  </si>
  <si>
    <t>Kučerová, Julie</t>
  </si>
  <si>
    <t>Vonášek, Denis</t>
  </si>
  <si>
    <t>Sokol Staré město</t>
  </si>
  <si>
    <t>Knapová, Michaela</t>
  </si>
  <si>
    <t>Čermák, Vojtěch</t>
  </si>
  <si>
    <t>Dallmeyer, Benjamin</t>
  </si>
  <si>
    <t>Čermák, Ondřej</t>
  </si>
  <si>
    <t>Kratochvílová, Zuzana</t>
  </si>
  <si>
    <t>Schmidtová, Emma</t>
  </si>
  <si>
    <t>Hulcová, Sofie</t>
  </si>
  <si>
    <t>Ečer, Jakub</t>
  </si>
  <si>
    <t>Vincenc, Daniel</t>
  </si>
  <si>
    <t>Rajdlová, Agáta</t>
  </si>
  <si>
    <t>Čížkovská, Barbora</t>
  </si>
  <si>
    <t>Gubien, Jakub</t>
  </si>
  <si>
    <t>Sokol Podolí</t>
  </si>
  <si>
    <t>Laube, Michal</t>
  </si>
  <si>
    <t>Gubien, Matěj</t>
  </si>
  <si>
    <t>Prošek, Tomáš</t>
  </si>
  <si>
    <t>Gubien, Marek</t>
  </si>
  <si>
    <t>Prošek, Milan</t>
  </si>
  <si>
    <t>Gubien, Vojtěch</t>
  </si>
  <si>
    <t>Bednář, Tomáš</t>
  </si>
  <si>
    <t>Bednářová, Anna</t>
  </si>
  <si>
    <t>Graham, Filip</t>
  </si>
  <si>
    <t>Bednář, Martin</t>
  </si>
  <si>
    <t>Zbrojová, Justinka</t>
  </si>
  <si>
    <t>Zbrojová, Emilka</t>
  </si>
  <si>
    <t>Zbroj, Tobias</t>
  </si>
  <si>
    <t>Kobylisy</t>
  </si>
  <si>
    <t>Sýkorová, Tereza</t>
  </si>
  <si>
    <t>Sokol Kobylisy</t>
  </si>
  <si>
    <t>Mertlová, Tereza</t>
  </si>
  <si>
    <t>Praha Zlíchov</t>
  </si>
  <si>
    <t>Zeizengerová, Klára</t>
  </si>
  <si>
    <t>Zeizengerová, Ema</t>
  </si>
  <si>
    <t>sokolo kobylisy</t>
  </si>
  <si>
    <t>Zeizingerová,Vilma</t>
  </si>
  <si>
    <t>Petrů, Ludmila</t>
  </si>
  <si>
    <t>Sokol Prosek</t>
  </si>
  <si>
    <t>Petrů, Adéla</t>
  </si>
  <si>
    <t>žižková,Martina</t>
  </si>
  <si>
    <t>sokol prosek</t>
  </si>
  <si>
    <t>Podušková Klára</t>
  </si>
  <si>
    <t>sokol kobylisy</t>
  </si>
  <si>
    <t>podušková Julie</t>
  </si>
  <si>
    <t>Živná, Barbora</t>
  </si>
  <si>
    <t>Sokol Vinohrady</t>
  </si>
  <si>
    <t>Tunklová, Anita</t>
  </si>
  <si>
    <t>Hoduláková,Adina</t>
  </si>
  <si>
    <t>Susová,Ester</t>
  </si>
  <si>
    <t>Peterková, Violeta</t>
  </si>
  <si>
    <t>Petrovická,Tereza</t>
  </si>
  <si>
    <t>Dovášová,Eva</t>
  </si>
  <si>
    <t>Nohejlová Emine</t>
  </si>
  <si>
    <t>Piknerová, Veronika</t>
  </si>
  <si>
    <t>Šamšová, Teodora</t>
  </si>
  <si>
    <t>Bílý, Petr</t>
  </si>
  <si>
    <t>Berková,Dana</t>
  </si>
  <si>
    <t>Němcová, Jozefína</t>
  </si>
  <si>
    <t>Němcováá,Antonie</t>
  </si>
  <si>
    <t>Vychytilová,Klára</t>
  </si>
  <si>
    <t>Truhlářová, Elen</t>
  </si>
  <si>
    <t>Bagate Magda</t>
  </si>
  <si>
    <t>Sokol Kobyliosy</t>
  </si>
  <si>
    <t>Peňáková Markéta</t>
  </si>
  <si>
    <t>Kejnovská, Bětka</t>
  </si>
  <si>
    <t>Kejnovská, Bára</t>
  </si>
  <si>
    <t>Kejnovská, Šárka</t>
  </si>
  <si>
    <t>Tomanová, Lenka</t>
  </si>
  <si>
    <t>maminka</t>
  </si>
  <si>
    <t>0:04:63</t>
  </si>
  <si>
    <t>0:04:73</t>
  </si>
  <si>
    <t>0:05:63</t>
  </si>
  <si>
    <t>4 - 6</t>
  </si>
  <si>
    <t>Sýkorová, tereza</t>
  </si>
  <si>
    <t>Mertlová, Hana</t>
  </si>
  <si>
    <t>Sokol Zlíchov</t>
  </si>
  <si>
    <t>9</t>
  </si>
  <si>
    <t>10</t>
  </si>
  <si>
    <t>11</t>
  </si>
  <si>
    <t>12</t>
  </si>
  <si>
    <t>13</t>
  </si>
  <si>
    <t>7 - 8</t>
  </si>
  <si>
    <t>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</si>
</sst>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400]h:mm:ss\ AM/PM"/>
    <numFmt numFmtId="165" formatCode="mm:ss.0;@"/>
  </numFmts>
  <fonts count="7" x14ac:knownFonts="1">
    <font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u/>
      <sz val="11"/>
      <color indexed="8"/>
      <name val="Calibri"/>
      <family val="2"/>
      <charset val="238"/>
      <scheme val="minor"/>
    </font>
    <font>
      <b/>
      <i/>
      <u/>
      <sz val="14"/>
      <color theme="1"/>
      <name val="Calibri"/>
      <family val="2"/>
      <charset val="238"/>
      <scheme val="minor"/>
    </font>
    <font>
      <i/>
      <sz val="14"/>
      <color theme="1"/>
      <name val="Calibri"/>
      <family val="2"/>
      <charset val="238"/>
      <scheme val="minor"/>
    </font>
    <font>
      <b/>
      <i/>
      <u/>
      <sz val="14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2" xfId="0" applyFont="1" applyBorder="1"/>
    <xf numFmtId="0" fontId="0" fillId="0" borderId="2" xfId="0" applyBorder="1"/>
    <xf numFmtId="0" fontId="3" fillId="0" borderId="2" xfId="0" applyFont="1" applyBorder="1"/>
    <xf numFmtId="0" fontId="4" fillId="0" borderId="1" xfId="0" applyFont="1" applyBorder="1"/>
    <xf numFmtId="0" fontId="4" fillId="0" borderId="0" xfId="0" applyFont="1" applyBorder="1"/>
    <xf numFmtId="0" fontId="4" fillId="0" borderId="0" xfId="0" applyFont="1"/>
    <xf numFmtId="0" fontId="5" fillId="0" borderId="0" xfId="0" applyFont="1"/>
    <xf numFmtId="0" fontId="6" fillId="0" borderId="1" xfId="0" applyFont="1" applyBorder="1"/>
    <xf numFmtId="0" fontId="6" fillId="0" borderId="0" xfId="0" applyFont="1" applyBorder="1"/>
    <xf numFmtId="0" fontId="6" fillId="0" borderId="1" xfId="0" applyFont="1" applyBorder="1" applyAlignment="1">
      <alignment horizontal="center"/>
    </xf>
    <xf numFmtId="49" fontId="0" fillId="0" borderId="2" xfId="0" applyNumberFormat="1" applyBorder="1"/>
    <xf numFmtId="1" fontId="0" fillId="0" borderId="2" xfId="0" applyNumberFormat="1" applyBorder="1"/>
    <xf numFmtId="164" fontId="0" fillId="0" borderId="2" xfId="0" applyNumberFormat="1" applyBorder="1"/>
    <xf numFmtId="164" fontId="0" fillId="0" borderId="2" xfId="0" applyNumberFormat="1" applyBorder="1"/>
    <xf numFmtId="165" fontId="0" fillId="0" borderId="0" xfId="0" applyNumberFormat="1"/>
    <xf numFmtId="165" fontId="6" fillId="0" borderId="1" xfId="0" applyNumberFormat="1" applyFont="1" applyBorder="1"/>
    <xf numFmtId="165" fontId="6" fillId="0" borderId="0" xfId="0" applyNumberFormat="1" applyFont="1" applyBorder="1"/>
    <xf numFmtId="165" fontId="6" fillId="0" borderId="0" xfId="0" applyNumberFormat="1" applyFont="1"/>
    <xf numFmtId="165" fontId="3" fillId="0" borderId="0" xfId="0" applyNumberFormat="1" applyFont="1"/>
    <xf numFmtId="165" fontId="3" fillId="0" borderId="2" xfId="0" applyNumberFormat="1" applyFont="1" applyBorder="1"/>
    <xf numFmtId="165" fontId="3" fillId="0" borderId="2" xfId="0" applyNumberFormat="1" applyFont="1" applyBorder="1" applyAlignment="1">
      <alignment horizontal="center" wrapText="1"/>
    </xf>
    <xf numFmtId="0" fontId="4" fillId="0" borderId="0" xfId="0" applyFont="1" applyFill="1"/>
    <xf numFmtId="0" fontId="2" fillId="0" borderId="0" xfId="0" applyFont="1" applyFill="1"/>
    <xf numFmtId="0" fontId="0" fillId="0" borderId="0" xfId="0" applyFill="1"/>
    <xf numFmtId="0" fontId="4" fillId="0" borderId="1" xfId="0" applyFont="1" applyFill="1" applyBorder="1"/>
    <xf numFmtId="0" fontId="4" fillId="0" borderId="0" xfId="0" applyFont="1" applyFill="1" applyBorder="1"/>
    <xf numFmtId="0" fontId="4" fillId="0" borderId="1" xfId="0" applyFont="1" applyFill="1" applyBorder="1" applyAlignment="1">
      <alignment horizontal="center"/>
    </xf>
    <xf numFmtId="0" fontId="5" fillId="0" borderId="0" xfId="0" applyFont="1" applyFill="1"/>
    <xf numFmtId="0" fontId="1" fillId="0" borderId="0" xfId="0" applyFont="1" applyFill="1"/>
    <xf numFmtId="0" fontId="1" fillId="0" borderId="2" xfId="0" applyFont="1" applyFill="1" applyBorder="1"/>
    <xf numFmtId="0" fontId="1" fillId="0" borderId="2" xfId="0" applyFont="1" applyFill="1" applyBorder="1" applyAlignment="1">
      <alignment horizontal="center" wrapText="1"/>
    </xf>
    <xf numFmtId="0" fontId="0" fillId="0" borderId="2" xfId="0" applyNumberFormat="1" applyFill="1" applyBorder="1"/>
    <xf numFmtId="164" fontId="0" fillId="0" borderId="2" xfId="0" applyNumberFormat="1" applyFill="1" applyBorder="1"/>
    <xf numFmtId="164" fontId="0" fillId="0" borderId="2" xfId="0" applyNumberFormat="1" applyFill="1" applyBorder="1"/>
    <xf numFmtId="165" fontId="0" fillId="0" borderId="0" xfId="0" applyNumberFormat="1" applyFill="1"/>
    <xf numFmtId="0" fontId="6" fillId="0" borderId="1" xfId="0" applyFont="1" applyFill="1" applyBorder="1"/>
    <xf numFmtId="165" fontId="6" fillId="0" borderId="1" xfId="0" applyNumberFormat="1" applyFont="1" applyFill="1" applyBorder="1"/>
    <xf numFmtId="165" fontId="6" fillId="0" borderId="0" xfId="0" applyNumberFormat="1" applyFont="1" applyFill="1" applyBorder="1"/>
    <xf numFmtId="165" fontId="6" fillId="0" borderId="0" xfId="0" applyNumberFormat="1" applyFont="1" applyFill="1"/>
    <xf numFmtId="0" fontId="6" fillId="0" borderId="1" xfId="0" applyFont="1" applyFill="1" applyBorder="1" applyAlignment="1">
      <alignment horizontal="center"/>
    </xf>
    <xf numFmtId="0" fontId="3" fillId="0" borderId="0" xfId="0" applyFont="1" applyFill="1"/>
    <xf numFmtId="165" fontId="3" fillId="0" borderId="0" xfId="0" applyNumberFormat="1" applyFont="1" applyFill="1"/>
    <xf numFmtId="0" fontId="3" fillId="0" borderId="2" xfId="0" applyFont="1" applyFill="1" applyBorder="1"/>
    <xf numFmtId="165" fontId="3" fillId="0" borderId="2" xfId="0" applyNumberFormat="1" applyFont="1" applyFill="1" applyBorder="1"/>
    <xf numFmtId="165" fontId="3" fillId="0" borderId="2" xfId="0" applyNumberFormat="1" applyFont="1" applyFill="1" applyBorder="1" applyAlignment="1">
      <alignment horizontal="center" wrapText="1"/>
    </xf>
    <xf numFmtId="0" fontId="0" fillId="0" borderId="2" xfId="0" applyFill="1" applyBorder="1"/>
    <xf numFmtId="165" fontId="0" fillId="0" borderId="2" xfId="0" applyNumberFormat="1" applyFill="1" applyBorder="1"/>
    <xf numFmtId="49" fontId="0" fillId="0" borderId="2" xfId="0" applyNumberFormat="1" applyFill="1" applyBorder="1" applyAlignment="1">
      <alignment horizontal="right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2" xfId="0" applyFont="1" applyFill="1" applyBorder="1" applyAlignment="1">
      <alignment horizontal="center"/>
    </xf>
    <xf numFmtId="1" fontId="0" fillId="0" borderId="2" xfId="0" applyNumberFormat="1" applyFill="1" applyBorder="1" applyAlignment="1">
      <alignment horizontal="center"/>
    </xf>
    <xf numFmtId="49" fontId="0" fillId="0" borderId="2" xfId="0" applyNumberFormat="1" applyFill="1" applyBorder="1" applyAlignment="1">
      <alignment horizontal="center"/>
    </xf>
    <xf numFmtId="2" fontId="0" fillId="0" borderId="0" xfId="0" applyNumberFormat="1" applyFill="1"/>
    <xf numFmtId="2" fontId="6" fillId="0" borderId="0" xfId="0" applyNumberFormat="1" applyFont="1" applyFill="1" applyBorder="1"/>
    <xf numFmtId="2" fontId="3" fillId="0" borderId="0" xfId="0" applyNumberFormat="1" applyFont="1" applyFill="1"/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2" fontId="0" fillId="0" borderId="0" xfId="0" applyNumberFormat="1" applyFill="1" applyBorder="1"/>
    <xf numFmtId="2" fontId="0" fillId="0" borderId="3" xfId="0" applyNumberFormat="1" applyFill="1" applyBorder="1"/>
    <xf numFmtId="0" fontId="0" fillId="2" borderId="2" xfId="0" applyFill="1" applyBorder="1"/>
    <xf numFmtId="165" fontId="0" fillId="2" borderId="2" xfId="0" applyNumberFormat="1" applyFill="1" applyBorder="1"/>
    <xf numFmtId="2" fontId="0" fillId="2" borderId="0" xfId="0" applyNumberFormat="1" applyFill="1" applyBorder="1"/>
    <xf numFmtId="2" fontId="0" fillId="2" borderId="0" xfId="0" applyNumberFormat="1" applyFill="1"/>
    <xf numFmtId="49" fontId="0" fillId="2" borderId="2" xfId="0" applyNumberFormat="1" applyFill="1" applyBorder="1" applyAlignment="1">
      <alignment horizontal="center"/>
    </xf>
    <xf numFmtId="0" fontId="0" fillId="2" borderId="2" xfId="0" applyNumberFormat="1" applyFill="1" applyBorder="1"/>
    <xf numFmtId="164" fontId="0" fillId="2" borderId="2" xfId="0" applyNumberFormat="1" applyFill="1" applyBorder="1"/>
    <xf numFmtId="1" fontId="0" fillId="2" borderId="2" xfId="0" applyNumberFormat="1" applyFill="1" applyBorder="1" applyAlignment="1">
      <alignment horizontal="center"/>
    </xf>
  </cellXfs>
  <cellStyles count="1">
    <cellStyle name="Normální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0"/>
  <sheetViews>
    <sheetView topLeftCell="A135" workbookViewId="0">
      <selection activeCell="F158" sqref="F158"/>
    </sheetView>
  </sheetViews>
  <sheetFormatPr defaultRowHeight="15" x14ac:dyDescent="0.25"/>
  <cols>
    <col min="1" max="1" width="18.42578125" customWidth="1"/>
    <col min="3" max="3" width="17.140625" customWidth="1"/>
  </cols>
  <sheetData>
    <row r="1" spans="1:6" ht="18.75" x14ac:dyDescent="0.3">
      <c r="A1" s="9" t="s">
        <v>5</v>
      </c>
      <c r="B1" s="2"/>
    </row>
    <row r="3" spans="1:6" ht="18.75" x14ac:dyDescent="0.3">
      <c r="A3" s="7" t="s">
        <v>9</v>
      </c>
      <c r="B3" s="7"/>
      <c r="C3" s="7"/>
      <c r="D3" s="7"/>
      <c r="E3" s="8"/>
    </row>
    <row r="4" spans="1:6" x14ac:dyDescent="0.25">
      <c r="A4" s="1"/>
      <c r="B4" s="1"/>
      <c r="C4" s="1"/>
      <c r="D4" s="1"/>
      <c r="E4" s="1"/>
    </row>
    <row r="5" spans="1:6" x14ac:dyDescent="0.25">
      <c r="A5" s="4" t="s">
        <v>1</v>
      </c>
      <c r="B5" s="4" t="s">
        <v>6</v>
      </c>
      <c r="C5" s="4" t="s">
        <v>7</v>
      </c>
      <c r="D5" s="4" t="s">
        <v>2</v>
      </c>
      <c r="E5" s="4" t="s">
        <v>2</v>
      </c>
      <c r="F5" s="4" t="s">
        <v>15</v>
      </c>
    </row>
    <row r="6" spans="1:6" x14ac:dyDescent="0.25">
      <c r="A6" s="14" t="s">
        <v>18</v>
      </c>
      <c r="B6" s="15">
        <v>2010</v>
      </c>
      <c r="C6" s="14" t="s">
        <v>19</v>
      </c>
      <c r="D6" s="16"/>
      <c r="E6" s="16"/>
      <c r="F6" s="16" t="s">
        <v>17</v>
      </c>
    </row>
    <row r="7" spans="1:6" x14ac:dyDescent="0.25">
      <c r="A7" s="14" t="s">
        <v>20</v>
      </c>
      <c r="B7" s="15">
        <v>2010</v>
      </c>
      <c r="C7" s="14" t="s">
        <v>19</v>
      </c>
      <c r="D7" s="16"/>
      <c r="E7" s="16"/>
      <c r="F7" s="16" t="s">
        <v>17</v>
      </c>
    </row>
    <row r="8" spans="1:6" x14ac:dyDescent="0.25">
      <c r="A8" s="14" t="s">
        <v>21</v>
      </c>
      <c r="B8" s="15">
        <v>2009</v>
      </c>
      <c r="C8" s="14" t="s">
        <v>19</v>
      </c>
      <c r="D8" s="16"/>
      <c r="E8" s="16"/>
      <c r="F8" s="16" t="s">
        <v>17</v>
      </c>
    </row>
    <row r="9" spans="1:6" x14ac:dyDescent="0.25">
      <c r="A9" s="14" t="s">
        <v>22</v>
      </c>
      <c r="B9" s="15">
        <v>2009</v>
      </c>
      <c r="C9" s="14" t="s">
        <v>19</v>
      </c>
      <c r="D9" s="16"/>
      <c r="E9" s="16"/>
      <c r="F9" s="16" t="s">
        <v>17</v>
      </c>
    </row>
    <row r="10" spans="1:6" x14ac:dyDescent="0.25">
      <c r="A10" s="14" t="s">
        <v>23</v>
      </c>
      <c r="B10" s="15">
        <v>2008</v>
      </c>
      <c r="C10" s="14" t="s">
        <v>19</v>
      </c>
      <c r="D10" s="16"/>
      <c r="E10" s="16"/>
      <c r="F10" s="16" t="s">
        <v>17</v>
      </c>
    </row>
    <row r="11" spans="1:6" x14ac:dyDescent="0.25">
      <c r="A11" s="14" t="s">
        <v>24</v>
      </c>
      <c r="B11" s="15">
        <v>2007</v>
      </c>
      <c r="C11" s="14" t="s">
        <v>19</v>
      </c>
      <c r="D11" s="16"/>
      <c r="E11" s="16"/>
      <c r="F11" s="16" t="s">
        <v>17</v>
      </c>
    </row>
    <row r="12" spans="1:6" x14ac:dyDescent="0.25">
      <c r="A12" s="14" t="s">
        <v>25</v>
      </c>
      <c r="B12" s="15">
        <v>2001</v>
      </c>
      <c r="C12" s="14" t="s">
        <v>26</v>
      </c>
      <c r="D12" s="16"/>
      <c r="E12" s="16"/>
      <c r="F12" s="16" t="s">
        <v>17</v>
      </c>
    </row>
    <row r="13" spans="1:6" x14ac:dyDescent="0.25">
      <c r="A13" s="14" t="s">
        <v>27</v>
      </c>
      <c r="B13" s="15">
        <v>2001</v>
      </c>
      <c r="C13" s="14" t="s">
        <v>26</v>
      </c>
      <c r="D13" s="16"/>
      <c r="E13" s="16"/>
      <c r="F13" s="16" t="s">
        <v>17</v>
      </c>
    </row>
    <row r="14" spans="1:6" x14ac:dyDescent="0.25">
      <c r="A14" s="14" t="s">
        <v>28</v>
      </c>
      <c r="B14" s="15">
        <v>2001</v>
      </c>
      <c r="C14" s="14" t="s">
        <v>26</v>
      </c>
      <c r="D14" s="16"/>
      <c r="E14" s="16"/>
      <c r="F14" s="16" t="s">
        <v>17</v>
      </c>
    </row>
    <row r="15" spans="1:6" x14ac:dyDescent="0.25">
      <c r="A15" s="14" t="s">
        <v>29</v>
      </c>
      <c r="B15" s="15">
        <v>2001</v>
      </c>
      <c r="C15" s="14" t="s">
        <v>26</v>
      </c>
      <c r="D15" s="16"/>
      <c r="E15" s="16"/>
      <c r="F15" s="16" t="s">
        <v>17</v>
      </c>
    </row>
    <row r="16" spans="1:6" x14ac:dyDescent="0.25">
      <c r="A16" s="14" t="s">
        <v>30</v>
      </c>
      <c r="B16" s="15">
        <v>1988</v>
      </c>
      <c r="C16" s="14" t="s">
        <v>26</v>
      </c>
      <c r="D16" s="16"/>
      <c r="E16" s="16"/>
      <c r="F16" s="16" t="s">
        <v>17</v>
      </c>
    </row>
    <row r="17" spans="1:6" x14ac:dyDescent="0.25">
      <c r="A17" s="14" t="s">
        <v>31</v>
      </c>
      <c r="B17" s="15">
        <v>1983</v>
      </c>
      <c r="C17" s="14" t="s">
        <v>26</v>
      </c>
      <c r="D17" s="16"/>
      <c r="E17" s="16"/>
      <c r="F17" s="16" t="s">
        <v>17</v>
      </c>
    </row>
    <row r="18" spans="1:6" x14ac:dyDescent="0.25">
      <c r="A18" s="14" t="s">
        <v>32</v>
      </c>
      <c r="B18" s="15">
        <v>2006</v>
      </c>
      <c r="C18" s="14" t="s">
        <v>33</v>
      </c>
      <c r="D18" s="16"/>
      <c r="E18" s="16"/>
      <c r="F18" s="16" t="s">
        <v>16</v>
      </c>
    </row>
    <row r="19" spans="1:6" x14ac:dyDescent="0.25">
      <c r="A19" s="14" t="s">
        <v>34</v>
      </c>
      <c r="B19" s="15">
        <v>2006</v>
      </c>
      <c r="C19" s="14" t="s">
        <v>33</v>
      </c>
      <c r="D19" s="16"/>
      <c r="E19" s="16"/>
      <c r="F19" s="16" t="s">
        <v>16</v>
      </c>
    </row>
    <row r="20" spans="1:6" x14ac:dyDescent="0.25">
      <c r="A20" s="14" t="s">
        <v>35</v>
      </c>
      <c r="B20" s="15">
        <v>2005</v>
      </c>
      <c r="C20" s="14" t="s">
        <v>33</v>
      </c>
      <c r="D20" s="16"/>
      <c r="E20" s="16"/>
      <c r="F20" s="16" t="s">
        <v>16</v>
      </c>
    </row>
    <row r="21" spans="1:6" x14ac:dyDescent="0.25">
      <c r="A21" s="5" t="s">
        <v>36</v>
      </c>
      <c r="B21" s="5">
        <v>2009</v>
      </c>
      <c r="C21" s="5" t="s">
        <v>37</v>
      </c>
      <c r="D21" s="5"/>
      <c r="E21" s="5"/>
      <c r="F21" s="16" t="s">
        <v>17</v>
      </c>
    </row>
    <row r="22" spans="1:6" x14ac:dyDescent="0.25">
      <c r="A22" s="5" t="s">
        <v>38</v>
      </c>
      <c r="B22" s="5">
        <v>2008</v>
      </c>
      <c r="C22" s="5" t="s">
        <v>37</v>
      </c>
      <c r="D22" s="5"/>
      <c r="E22" s="5"/>
      <c r="F22" s="16" t="s">
        <v>17</v>
      </c>
    </row>
    <row r="23" spans="1:6" x14ac:dyDescent="0.25">
      <c r="A23" s="5" t="s">
        <v>39</v>
      </c>
      <c r="B23" s="5">
        <v>2007</v>
      </c>
      <c r="C23" s="5" t="s">
        <v>37</v>
      </c>
      <c r="D23" s="5"/>
      <c r="E23" s="5"/>
      <c r="F23" s="16" t="s">
        <v>17</v>
      </c>
    </row>
    <row r="24" spans="1:6" x14ac:dyDescent="0.25">
      <c r="A24" s="5" t="s">
        <v>40</v>
      </c>
      <c r="B24" s="5">
        <v>2006</v>
      </c>
      <c r="C24" s="5" t="s">
        <v>37</v>
      </c>
      <c r="D24" s="5"/>
      <c r="E24" s="5"/>
      <c r="F24" s="16" t="s">
        <v>17</v>
      </c>
    </row>
    <row r="25" spans="1:6" x14ac:dyDescent="0.25">
      <c r="A25" s="5" t="s">
        <v>41</v>
      </c>
      <c r="B25" s="5">
        <v>2006</v>
      </c>
      <c r="C25" s="5" t="s">
        <v>37</v>
      </c>
      <c r="D25" s="5"/>
      <c r="E25" s="5"/>
      <c r="F25" s="16" t="s">
        <v>17</v>
      </c>
    </row>
    <row r="26" spans="1:6" x14ac:dyDescent="0.25">
      <c r="A26" s="5" t="s">
        <v>42</v>
      </c>
      <c r="B26" s="5">
        <v>2006</v>
      </c>
      <c r="C26" s="5" t="s">
        <v>37</v>
      </c>
      <c r="D26" s="5"/>
      <c r="E26" s="5"/>
      <c r="F26" s="16" t="s">
        <v>17</v>
      </c>
    </row>
    <row r="27" spans="1:6" x14ac:dyDescent="0.25">
      <c r="A27" s="5" t="s">
        <v>43</v>
      </c>
      <c r="B27" s="5">
        <v>2006</v>
      </c>
      <c r="C27" s="5" t="s">
        <v>37</v>
      </c>
      <c r="D27" s="5"/>
      <c r="E27" s="5"/>
      <c r="F27" s="16" t="s">
        <v>17</v>
      </c>
    </row>
    <row r="28" spans="1:6" x14ac:dyDescent="0.25">
      <c r="A28" s="5" t="s">
        <v>44</v>
      </c>
      <c r="B28" s="5">
        <v>2003</v>
      </c>
      <c r="C28" s="5" t="s">
        <v>37</v>
      </c>
      <c r="D28" s="5"/>
      <c r="E28" s="5"/>
      <c r="F28" s="16" t="s">
        <v>17</v>
      </c>
    </row>
    <row r="29" spans="1:6" x14ac:dyDescent="0.25">
      <c r="A29" s="5" t="s">
        <v>45</v>
      </c>
      <c r="B29" s="5">
        <v>2001</v>
      </c>
      <c r="C29" s="5" t="s">
        <v>37</v>
      </c>
      <c r="D29" s="5"/>
      <c r="E29" s="5"/>
      <c r="F29" s="16" t="s">
        <v>17</v>
      </c>
    </row>
    <row r="30" spans="1:6" x14ac:dyDescent="0.25">
      <c r="A30" s="5" t="s">
        <v>46</v>
      </c>
      <c r="B30" s="5">
        <v>2000</v>
      </c>
      <c r="C30" s="5" t="s">
        <v>37</v>
      </c>
      <c r="D30" s="5"/>
      <c r="E30" s="5"/>
      <c r="F30" s="16" t="s">
        <v>17</v>
      </c>
    </row>
    <row r="31" spans="1:6" x14ac:dyDescent="0.25">
      <c r="A31" s="5" t="s">
        <v>47</v>
      </c>
      <c r="B31" s="5">
        <v>1992</v>
      </c>
      <c r="C31" s="5" t="s">
        <v>37</v>
      </c>
      <c r="D31" s="5"/>
      <c r="E31" s="5"/>
      <c r="F31" s="16" t="s">
        <v>17</v>
      </c>
    </row>
    <row r="32" spans="1:6" x14ac:dyDescent="0.25">
      <c r="A32" s="5" t="s">
        <v>48</v>
      </c>
      <c r="B32" s="5">
        <v>1988</v>
      </c>
      <c r="C32" s="5" t="s">
        <v>37</v>
      </c>
      <c r="D32" s="5"/>
      <c r="E32" s="5"/>
      <c r="F32" s="16" t="s">
        <v>17</v>
      </c>
    </row>
    <row r="33" spans="1:6" x14ac:dyDescent="0.25">
      <c r="A33" s="5" t="s">
        <v>50</v>
      </c>
      <c r="B33" s="5">
        <v>2011</v>
      </c>
      <c r="C33" s="5" t="s">
        <v>49</v>
      </c>
      <c r="D33" s="5"/>
      <c r="E33" s="5"/>
      <c r="F33" s="16" t="s">
        <v>16</v>
      </c>
    </row>
    <row r="34" spans="1:6" x14ac:dyDescent="0.25">
      <c r="A34" s="5" t="s">
        <v>51</v>
      </c>
      <c r="B34" s="5">
        <v>2011</v>
      </c>
      <c r="C34" s="5" t="s">
        <v>49</v>
      </c>
      <c r="D34" s="5"/>
      <c r="E34" s="5"/>
      <c r="F34" s="16" t="s">
        <v>17</v>
      </c>
    </row>
    <row r="35" spans="1:6" x14ac:dyDescent="0.25">
      <c r="A35" s="5" t="s">
        <v>52</v>
      </c>
      <c r="B35" s="5">
        <v>2011</v>
      </c>
      <c r="C35" s="5" t="s">
        <v>49</v>
      </c>
      <c r="D35" s="5"/>
      <c r="E35" s="5"/>
      <c r="F35" s="16" t="s">
        <v>17</v>
      </c>
    </row>
    <row r="36" spans="1:6" x14ac:dyDescent="0.25">
      <c r="A36" s="5" t="s">
        <v>53</v>
      </c>
      <c r="B36" s="5">
        <v>2009</v>
      </c>
      <c r="C36" s="5" t="s">
        <v>49</v>
      </c>
      <c r="D36" s="5"/>
      <c r="E36" s="5"/>
      <c r="F36" s="16" t="s">
        <v>16</v>
      </c>
    </row>
    <row r="37" spans="1:6" x14ac:dyDescent="0.25">
      <c r="A37" s="5" t="s">
        <v>54</v>
      </c>
      <c r="B37" s="5">
        <v>2010</v>
      </c>
      <c r="C37" s="5" t="s">
        <v>49</v>
      </c>
      <c r="D37" s="5"/>
      <c r="E37" s="5"/>
      <c r="F37" s="16" t="s">
        <v>16</v>
      </c>
    </row>
    <row r="38" spans="1:6" x14ac:dyDescent="0.25">
      <c r="A38" s="5" t="s">
        <v>55</v>
      </c>
      <c r="B38" s="5">
        <v>2007</v>
      </c>
      <c r="C38" s="5" t="s">
        <v>49</v>
      </c>
      <c r="D38" s="5"/>
      <c r="E38" s="5"/>
      <c r="F38" s="16" t="s">
        <v>17</v>
      </c>
    </row>
    <row r="39" spans="1:6" x14ac:dyDescent="0.25">
      <c r="A39" s="5" t="s">
        <v>56</v>
      </c>
      <c r="B39" s="5">
        <v>2008</v>
      </c>
      <c r="C39" s="5" t="s">
        <v>49</v>
      </c>
      <c r="D39" s="5"/>
      <c r="E39" s="5"/>
      <c r="F39" s="16" t="s">
        <v>17</v>
      </c>
    </row>
    <row r="40" spans="1:6" x14ac:dyDescent="0.25">
      <c r="A40" s="5" t="s">
        <v>57</v>
      </c>
      <c r="B40" s="5">
        <v>2008</v>
      </c>
      <c r="C40" s="5" t="s">
        <v>49</v>
      </c>
      <c r="D40" s="5"/>
      <c r="E40" s="5"/>
      <c r="F40" s="16" t="s">
        <v>16</v>
      </c>
    </row>
    <row r="41" spans="1:6" x14ac:dyDescent="0.25">
      <c r="A41" s="5" t="s">
        <v>58</v>
      </c>
      <c r="B41" s="5">
        <v>2006</v>
      </c>
      <c r="C41" s="5" t="s">
        <v>49</v>
      </c>
      <c r="D41" s="5"/>
      <c r="E41" s="5"/>
      <c r="F41" s="16" t="s">
        <v>17</v>
      </c>
    </row>
    <row r="42" spans="1:6" x14ac:dyDescent="0.25">
      <c r="A42" s="5" t="s">
        <v>59</v>
      </c>
      <c r="B42" s="5">
        <v>2006</v>
      </c>
      <c r="C42" s="5" t="s">
        <v>49</v>
      </c>
      <c r="D42" s="5"/>
      <c r="E42" s="5"/>
      <c r="F42" s="16" t="s">
        <v>16</v>
      </c>
    </row>
    <row r="43" spans="1:6" x14ac:dyDescent="0.25">
      <c r="A43" s="5" t="s">
        <v>60</v>
      </c>
      <c r="B43" s="5">
        <v>2012</v>
      </c>
      <c r="C43" s="5" t="s">
        <v>61</v>
      </c>
      <c r="D43" s="5"/>
      <c r="E43" s="5"/>
      <c r="F43" s="16" t="s">
        <v>17</v>
      </c>
    </row>
    <row r="44" spans="1:6" x14ac:dyDescent="0.25">
      <c r="A44" s="5" t="s">
        <v>62</v>
      </c>
      <c r="B44" s="5">
        <v>2009</v>
      </c>
      <c r="C44" s="5" t="s">
        <v>61</v>
      </c>
      <c r="D44" s="5"/>
      <c r="E44" s="5"/>
      <c r="F44" s="16" t="s">
        <v>16</v>
      </c>
    </row>
    <row r="45" spans="1:6" x14ac:dyDescent="0.25">
      <c r="A45" s="5" t="s">
        <v>63</v>
      </c>
      <c r="B45" s="5">
        <v>2010</v>
      </c>
      <c r="C45" s="5" t="s">
        <v>61</v>
      </c>
      <c r="D45" s="5"/>
      <c r="E45" s="5"/>
      <c r="F45" s="16" t="s">
        <v>16</v>
      </c>
    </row>
    <row r="46" spans="1:6" x14ac:dyDescent="0.25">
      <c r="A46" s="5" t="s">
        <v>64</v>
      </c>
      <c r="B46" s="5">
        <v>2010</v>
      </c>
      <c r="C46" s="5" t="s">
        <v>61</v>
      </c>
      <c r="D46" s="5"/>
      <c r="E46" s="5"/>
      <c r="F46" s="16" t="s">
        <v>17</v>
      </c>
    </row>
    <row r="47" spans="1:6" x14ac:dyDescent="0.25">
      <c r="A47" s="5" t="s">
        <v>65</v>
      </c>
      <c r="B47" s="5">
        <v>2009</v>
      </c>
      <c r="C47" s="5" t="s">
        <v>61</v>
      </c>
      <c r="D47" s="5"/>
      <c r="E47" s="5"/>
      <c r="F47" s="16" t="s">
        <v>17</v>
      </c>
    </row>
    <row r="48" spans="1:6" x14ac:dyDescent="0.25">
      <c r="A48" s="5" t="s">
        <v>66</v>
      </c>
      <c r="B48" s="5">
        <v>2010</v>
      </c>
      <c r="C48" s="5" t="s">
        <v>61</v>
      </c>
      <c r="D48" s="5"/>
      <c r="E48" s="5"/>
      <c r="F48" s="16" t="s">
        <v>17</v>
      </c>
    </row>
    <row r="49" spans="1:6" x14ac:dyDescent="0.25">
      <c r="A49" s="5" t="s">
        <v>67</v>
      </c>
      <c r="B49" s="5">
        <v>2010</v>
      </c>
      <c r="C49" s="5" t="s">
        <v>61</v>
      </c>
      <c r="D49" s="5"/>
      <c r="E49" s="5"/>
      <c r="F49" s="16" t="s">
        <v>17</v>
      </c>
    </row>
    <row r="50" spans="1:6" x14ac:dyDescent="0.25">
      <c r="A50" s="5" t="s">
        <v>68</v>
      </c>
      <c r="B50" s="5">
        <v>2010</v>
      </c>
      <c r="C50" s="5" t="s">
        <v>61</v>
      </c>
      <c r="D50" s="5"/>
      <c r="E50" s="5"/>
      <c r="F50" s="16" t="s">
        <v>16</v>
      </c>
    </row>
    <row r="51" spans="1:6" x14ac:dyDescent="0.25">
      <c r="A51" s="5" t="s">
        <v>69</v>
      </c>
      <c r="B51" s="5">
        <v>2007</v>
      </c>
      <c r="C51" s="5" t="s">
        <v>61</v>
      </c>
      <c r="D51" s="5"/>
      <c r="E51" s="5"/>
      <c r="F51" s="16" t="s">
        <v>17</v>
      </c>
    </row>
    <row r="52" spans="1:6" x14ac:dyDescent="0.25">
      <c r="A52" s="5" t="s">
        <v>70</v>
      </c>
      <c r="B52" s="5">
        <v>2007</v>
      </c>
      <c r="C52" s="5" t="s">
        <v>61</v>
      </c>
      <c r="D52" s="5"/>
      <c r="E52" s="5"/>
      <c r="F52" s="16" t="s">
        <v>17</v>
      </c>
    </row>
    <row r="53" spans="1:6" x14ac:dyDescent="0.25">
      <c r="A53" s="5" t="s">
        <v>71</v>
      </c>
      <c r="B53" s="5">
        <v>2006</v>
      </c>
      <c r="C53" s="5" t="s">
        <v>61</v>
      </c>
      <c r="D53" s="5"/>
      <c r="E53" s="5"/>
      <c r="F53" s="16" t="s">
        <v>16</v>
      </c>
    </row>
    <row r="54" spans="1:6" x14ac:dyDescent="0.25">
      <c r="A54" s="5" t="s">
        <v>72</v>
      </c>
      <c r="B54" s="5">
        <v>2004</v>
      </c>
      <c r="C54" s="5" t="s">
        <v>61</v>
      </c>
      <c r="D54" s="5"/>
      <c r="E54" s="5"/>
      <c r="F54" s="16" t="s">
        <v>16</v>
      </c>
    </row>
    <row r="55" spans="1:6" x14ac:dyDescent="0.25">
      <c r="A55" s="5" t="s">
        <v>73</v>
      </c>
      <c r="B55" s="5">
        <v>2004</v>
      </c>
      <c r="C55" s="5" t="s">
        <v>61</v>
      </c>
      <c r="D55" s="5"/>
      <c r="E55" s="5"/>
      <c r="F55" s="16" t="s">
        <v>16</v>
      </c>
    </row>
    <row r="56" spans="1:6" x14ac:dyDescent="0.25">
      <c r="A56" s="5" t="s">
        <v>74</v>
      </c>
      <c r="B56" s="5">
        <v>2004</v>
      </c>
      <c r="C56" s="5" t="s">
        <v>61</v>
      </c>
      <c r="D56" s="5"/>
      <c r="E56" s="5"/>
      <c r="F56" s="16" t="s">
        <v>16</v>
      </c>
    </row>
    <row r="57" spans="1:6" x14ac:dyDescent="0.25">
      <c r="A57" s="5" t="s">
        <v>75</v>
      </c>
      <c r="B57" s="5">
        <v>2009</v>
      </c>
      <c r="C57" s="5" t="s">
        <v>76</v>
      </c>
      <c r="D57" s="5"/>
      <c r="E57" s="5"/>
      <c r="F57" s="16" t="s">
        <v>17</v>
      </c>
    </row>
    <row r="58" spans="1:6" x14ac:dyDescent="0.25">
      <c r="A58" s="5" t="s">
        <v>77</v>
      </c>
      <c r="B58" s="5">
        <v>2010</v>
      </c>
      <c r="C58" s="5" t="s">
        <v>76</v>
      </c>
      <c r="D58" s="5"/>
      <c r="E58" s="5"/>
      <c r="F58" s="16" t="s">
        <v>17</v>
      </c>
    </row>
    <row r="59" spans="1:6" x14ac:dyDescent="0.25">
      <c r="A59" s="5" t="s">
        <v>78</v>
      </c>
      <c r="B59" s="5">
        <v>2008</v>
      </c>
      <c r="C59" s="5" t="s">
        <v>76</v>
      </c>
      <c r="D59" s="5"/>
      <c r="E59" s="5"/>
      <c r="F59" s="16" t="s">
        <v>16</v>
      </c>
    </row>
    <row r="60" spans="1:6" x14ac:dyDescent="0.25">
      <c r="A60" s="5" t="s">
        <v>79</v>
      </c>
      <c r="B60" s="5">
        <v>2005</v>
      </c>
      <c r="C60" s="5" t="s">
        <v>76</v>
      </c>
      <c r="D60" s="5"/>
      <c r="E60" s="5"/>
      <c r="F60" s="16" t="s">
        <v>16</v>
      </c>
    </row>
    <row r="61" spans="1:6" x14ac:dyDescent="0.25">
      <c r="A61" s="5" t="s">
        <v>80</v>
      </c>
      <c r="B61" s="5">
        <v>2009</v>
      </c>
      <c r="C61" s="5" t="s">
        <v>81</v>
      </c>
      <c r="D61" s="5"/>
      <c r="E61" s="5"/>
      <c r="F61" s="16" t="s">
        <v>16</v>
      </c>
    </row>
    <row r="62" spans="1:6" x14ac:dyDescent="0.25">
      <c r="A62" s="5" t="s">
        <v>82</v>
      </c>
      <c r="B62" s="5">
        <v>2004</v>
      </c>
      <c r="C62" s="5" t="s">
        <v>83</v>
      </c>
      <c r="D62" s="5"/>
      <c r="E62" s="5"/>
      <c r="F62" s="16" t="s">
        <v>17</v>
      </c>
    </row>
    <row r="63" spans="1:6" x14ac:dyDescent="0.25">
      <c r="A63" s="5" t="s">
        <v>84</v>
      </c>
      <c r="B63" s="5">
        <v>2005</v>
      </c>
      <c r="C63" s="5" t="s">
        <v>95</v>
      </c>
      <c r="D63" s="5"/>
      <c r="E63" s="5"/>
      <c r="F63" s="16" t="s">
        <v>16</v>
      </c>
    </row>
    <row r="64" spans="1:6" x14ac:dyDescent="0.25">
      <c r="A64" s="5" t="s">
        <v>85</v>
      </c>
      <c r="B64" s="5">
        <v>2005</v>
      </c>
      <c r="C64" s="5" t="s">
        <v>95</v>
      </c>
      <c r="D64" s="5"/>
      <c r="E64" s="5"/>
      <c r="F64" s="16" t="s">
        <v>16</v>
      </c>
    </row>
    <row r="65" spans="1:6" x14ac:dyDescent="0.25">
      <c r="A65" s="5" t="s">
        <v>86</v>
      </c>
      <c r="B65" s="5">
        <v>2006</v>
      </c>
      <c r="C65" s="5" t="s">
        <v>95</v>
      </c>
      <c r="D65" s="5"/>
      <c r="E65" s="5"/>
      <c r="F65" s="16" t="s">
        <v>16</v>
      </c>
    </row>
    <row r="66" spans="1:6" x14ac:dyDescent="0.25">
      <c r="A66" s="5" t="s">
        <v>87</v>
      </c>
      <c r="B66" s="5">
        <v>2007</v>
      </c>
      <c r="C66" s="5" t="s">
        <v>95</v>
      </c>
      <c r="D66" s="5"/>
      <c r="E66" s="5"/>
      <c r="F66" s="16" t="s">
        <v>16</v>
      </c>
    </row>
    <row r="67" spans="1:6" x14ac:dyDescent="0.25">
      <c r="A67" s="5" t="s">
        <v>88</v>
      </c>
      <c r="B67" s="5">
        <v>2009</v>
      </c>
      <c r="C67" s="5" t="s">
        <v>95</v>
      </c>
      <c r="D67" s="5"/>
      <c r="E67" s="5"/>
      <c r="F67" s="16" t="s">
        <v>16</v>
      </c>
    </row>
    <row r="68" spans="1:6" x14ac:dyDescent="0.25">
      <c r="A68" s="5" t="s">
        <v>89</v>
      </c>
      <c r="B68" s="5">
        <v>2010</v>
      </c>
      <c r="C68" s="5" t="s">
        <v>95</v>
      </c>
      <c r="D68" s="5"/>
      <c r="E68" s="5"/>
      <c r="F68" s="16" t="s">
        <v>16</v>
      </c>
    </row>
    <row r="69" spans="1:6" x14ac:dyDescent="0.25">
      <c r="A69" s="5" t="s">
        <v>90</v>
      </c>
      <c r="B69" s="5">
        <v>2008</v>
      </c>
      <c r="C69" s="5" t="s">
        <v>95</v>
      </c>
      <c r="D69" s="5"/>
      <c r="E69" s="5"/>
      <c r="F69" s="16" t="s">
        <v>16</v>
      </c>
    </row>
    <row r="70" spans="1:6" x14ac:dyDescent="0.25">
      <c r="A70" s="5" t="s">
        <v>91</v>
      </c>
      <c r="B70" s="5">
        <v>2010</v>
      </c>
      <c r="C70" s="5" t="s">
        <v>95</v>
      </c>
      <c r="D70" s="5"/>
      <c r="E70" s="5"/>
      <c r="F70" s="16" t="s">
        <v>16</v>
      </c>
    </row>
    <row r="71" spans="1:6" x14ac:dyDescent="0.25">
      <c r="A71" s="5" t="s">
        <v>92</v>
      </c>
      <c r="B71" s="5">
        <v>2007</v>
      </c>
      <c r="C71" s="5" t="s">
        <v>95</v>
      </c>
      <c r="D71" s="5"/>
      <c r="E71" s="5"/>
      <c r="F71" s="16" t="s">
        <v>16</v>
      </c>
    </row>
    <row r="72" spans="1:6" x14ac:dyDescent="0.25">
      <c r="A72" s="5" t="s">
        <v>93</v>
      </c>
      <c r="B72" s="5">
        <v>2011</v>
      </c>
      <c r="C72" s="5" t="s">
        <v>95</v>
      </c>
      <c r="D72" s="5"/>
      <c r="E72" s="5"/>
      <c r="F72" s="16" t="s">
        <v>16</v>
      </c>
    </row>
    <row r="73" spans="1:6" x14ac:dyDescent="0.25">
      <c r="A73" s="5" t="s">
        <v>94</v>
      </c>
      <c r="B73" s="5">
        <v>2012</v>
      </c>
      <c r="C73" s="5" t="s">
        <v>95</v>
      </c>
      <c r="D73" s="5"/>
      <c r="E73" s="5"/>
      <c r="F73" s="16" t="s">
        <v>16</v>
      </c>
    </row>
    <row r="74" spans="1:6" x14ac:dyDescent="0.25">
      <c r="A74" s="5" t="s">
        <v>96</v>
      </c>
      <c r="B74" s="5">
        <v>2009</v>
      </c>
      <c r="C74" s="5" t="s">
        <v>114</v>
      </c>
      <c r="D74" s="5"/>
      <c r="E74" s="5"/>
      <c r="F74" s="16" t="s">
        <v>17</v>
      </c>
    </row>
    <row r="75" spans="1:6" x14ac:dyDescent="0.25">
      <c r="A75" s="5" t="s">
        <v>97</v>
      </c>
      <c r="B75" s="5">
        <v>2010</v>
      </c>
      <c r="C75" s="5" t="s">
        <v>114</v>
      </c>
      <c r="D75" s="5"/>
      <c r="E75" s="5"/>
      <c r="F75" s="16" t="s">
        <v>17</v>
      </c>
    </row>
    <row r="76" spans="1:6" x14ac:dyDescent="0.25">
      <c r="A76" s="5" t="s">
        <v>98</v>
      </c>
      <c r="B76" s="5">
        <v>2007</v>
      </c>
      <c r="C76" s="5" t="s">
        <v>114</v>
      </c>
      <c r="D76" s="5"/>
      <c r="E76" s="5"/>
      <c r="F76" s="16" t="s">
        <v>17</v>
      </c>
    </row>
    <row r="77" spans="1:6" x14ac:dyDescent="0.25">
      <c r="A77" s="5" t="s">
        <v>99</v>
      </c>
      <c r="B77" s="5">
        <v>2008</v>
      </c>
      <c r="C77" s="5" t="s">
        <v>114</v>
      </c>
      <c r="D77" s="5"/>
      <c r="E77" s="5"/>
      <c r="F77" s="16" t="s">
        <v>17</v>
      </c>
    </row>
    <row r="78" spans="1:6" x14ac:dyDescent="0.25">
      <c r="A78" s="5" t="s">
        <v>100</v>
      </c>
      <c r="B78" s="5">
        <v>2007</v>
      </c>
      <c r="C78" s="5" t="s">
        <v>114</v>
      </c>
      <c r="D78" s="5"/>
      <c r="E78" s="5"/>
      <c r="F78" s="16" t="s">
        <v>17</v>
      </c>
    </row>
    <row r="79" spans="1:6" x14ac:dyDescent="0.25">
      <c r="A79" s="5" t="s">
        <v>101</v>
      </c>
      <c r="B79" s="5">
        <v>2008</v>
      </c>
      <c r="C79" s="5" t="s">
        <v>114</v>
      </c>
      <c r="D79" s="5"/>
      <c r="E79" s="5"/>
      <c r="F79" s="16" t="s">
        <v>17</v>
      </c>
    </row>
    <row r="80" spans="1:6" x14ac:dyDescent="0.25">
      <c r="A80" s="5" t="s">
        <v>102</v>
      </c>
      <c r="B80" s="5">
        <v>2006</v>
      </c>
      <c r="C80" s="5" t="s">
        <v>114</v>
      </c>
      <c r="D80" s="5"/>
      <c r="E80" s="5"/>
      <c r="F80" s="16" t="s">
        <v>17</v>
      </c>
    </row>
    <row r="81" spans="1:6" x14ac:dyDescent="0.25">
      <c r="A81" s="5" t="s">
        <v>103</v>
      </c>
      <c r="B81" s="5">
        <v>2006</v>
      </c>
      <c r="C81" s="5" t="s">
        <v>114</v>
      </c>
      <c r="D81" s="5"/>
      <c r="E81" s="5"/>
      <c r="F81" s="16" t="s">
        <v>17</v>
      </c>
    </row>
    <row r="82" spans="1:6" x14ac:dyDescent="0.25">
      <c r="A82" s="5" t="s">
        <v>104</v>
      </c>
      <c r="B82" s="5">
        <v>2005</v>
      </c>
      <c r="C82" s="5" t="s">
        <v>114</v>
      </c>
      <c r="D82" s="5"/>
      <c r="E82" s="5"/>
      <c r="F82" s="16" t="s">
        <v>16</v>
      </c>
    </row>
    <row r="83" spans="1:6" x14ac:dyDescent="0.25">
      <c r="A83" s="5" t="s">
        <v>105</v>
      </c>
      <c r="B83" s="5">
        <v>2003</v>
      </c>
      <c r="C83" s="5" t="s">
        <v>114</v>
      </c>
      <c r="D83" s="5"/>
      <c r="E83" s="5"/>
      <c r="F83" s="16" t="s">
        <v>17</v>
      </c>
    </row>
    <row r="84" spans="1:6" x14ac:dyDescent="0.25">
      <c r="A84" s="5" t="s">
        <v>106</v>
      </c>
      <c r="B84" s="5">
        <v>2004</v>
      </c>
      <c r="C84" s="5" t="s">
        <v>114</v>
      </c>
      <c r="D84" s="5"/>
      <c r="E84" s="5"/>
      <c r="F84" s="16" t="s">
        <v>16</v>
      </c>
    </row>
    <row r="85" spans="1:6" x14ac:dyDescent="0.25">
      <c r="A85" s="5" t="s">
        <v>107</v>
      </c>
      <c r="B85" s="5">
        <v>2003</v>
      </c>
      <c r="C85" s="5" t="s">
        <v>114</v>
      </c>
      <c r="D85" s="5"/>
      <c r="E85" s="5"/>
      <c r="F85" s="16" t="s">
        <v>16</v>
      </c>
    </row>
    <row r="86" spans="1:6" x14ac:dyDescent="0.25">
      <c r="A86" s="5" t="s">
        <v>108</v>
      </c>
      <c r="B86" s="5">
        <v>2003</v>
      </c>
      <c r="C86" s="5" t="s">
        <v>114</v>
      </c>
      <c r="D86" s="5"/>
      <c r="E86" s="5"/>
      <c r="F86" s="16" t="s">
        <v>16</v>
      </c>
    </row>
    <row r="87" spans="1:6" x14ac:dyDescent="0.25">
      <c r="A87" s="5" t="s">
        <v>109</v>
      </c>
      <c r="B87" s="5">
        <v>2002</v>
      </c>
      <c r="C87" s="5" t="s">
        <v>114</v>
      </c>
      <c r="D87" s="5"/>
      <c r="E87" s="5"/>
      <c r="F87" s="16" t="s">
        <v>17</v>
      </c>
    </row>
    <row r="88" spans="1:6" x14ac:dyDescent="0.25">
      <c r="A88" s="5" t="s">
        <v>110</v>
      </c>
      <c r="B88" s="5">
        <v>2000</v>
      </c>
      <c r="C88" s="5" t="s">
        <v>114</v>
      </c>
      <c r="D88" s="5"/>
      <c r="E88" s="5"/>
      <c r="F88" s="16" t="s">
        <v>17</v>
      </c>
    </row>
    <row r="89" spans="1:6" x14ac:dyDescent="0.25">
      <c r="A89" s="5" t="s">
        <v>111</v>
      </c>
      <c r="B89" s="5">
        <v>1997</v>
      </c>
      <c r="C89" s="5" t="s">
        <v>114</v>
      </c>
      <c r="D89" s="5"/>
      <c r="E89" s="5"/>
      <c r="F89" s="16" t="s">
        <v>17</v>
      </c>
    </row>
    <row r="90" spans="1:6" x14ac:dyDescent="0.25">
      <c r="A90" s="5" t="s">
        <v>112</v>
      </c>
      <c r="B90" s="5">
        <v>1974</v>
      </c>
      <c r="C90" s="5" t="s">
        <v>114</v>
      </c>
      <c r="D90" s="5"/>
      <c r="E90" s="5"/>
      <c r="F90" s="16" t="s">
        <v>17</v>
      </c>
    </row>
    <row r="91" spans="1:6" x14ac:dyDescent="0.25">
      <c r="A91" s="5" t="s">
        <v>113</v>
      </c>
      <c r="B91" s="5">
        <v>1994</v>
      </c>
      <c r="C91" s="5" t="s">
        <v>114</v>
      </c>
      <c r="D91" s="5"/>
      <c r="E91" s="5"/>
      <c r="F91" s="16" t="s">
        <v>17</v>
      </c>
    </row>
    <row r="92" spans="1:6" x14ac:dyDescent="0.25">
      <c r="A92" s="5" t="s">
        <v>115</v>
      </c>
      <c r="B92" s="5">
        <v>1994</v>
      </c>
      <c r="C92" s="5" t="s">
        <v>37</v>
      </c>
      <c r="D92" s="5"/>
      <c r="E92" s="5"/>
      <c r="F92" s="16" t="s">
        <v>17</v>
      </c>
    </row>
    <row r="93" spans="1:6" x14ac:dyDescent="0.25">
      <c r="A93" s="5" t="s">
        <v>116</v>
      </c>
      <c r="B93" s="5">
        <v>2009</v>
      </c>
      <c r="C93" s="5" t="s">
        <v>117</v>
      </c>
      <c r="D93" s="5"/>
      <c r="E93" s="5"/>
      <c r="F93" s="16" t="s">
        <v>17</v>
      </c>
    </row>
    <row r="94" spans="1:6" x14ac:dyDescent="0.25">
      <c r="A94" s="5" t="s">
        <v>118</v>
      </c>
      <c r="B94" s="5">
        <v>2009</v>
      </c>
      <c r="C94" s="5" t="s">
        <v>117</v>
      </c>
      <c r="D94" s="5"/>
      <c r="E94" s="5"/>
      <c r="F94" s="16" t="s">
        <v>17</v>
      </c>
    </row>
    <row r="95" spans="1:6" x14ac:dyDescent="0.25">
      <c r="A95" s="5" t="s">
        <v>119</v>
      </c>
      <c r="B95" s="5">
        <v>2008</v>
      </c>
      <c r="C95" s="5" t="s">
        <v>117</v>
      </c>
      <c r="D95" s="5"/>
      <c r="E95" s="5"/>
      <c r="F95" s="16" t="s">
        <v>17</v>
      </c>
    </row>
    <row r="96" spans="1:6" x14ac:dyDescent="0.25">
      <c r="A96" s="5" t="s">
        <v>120</v>
      </c>
      <c r="B96" s="5">
        <v>2007</v>
      </c>
      <c r="C96" s="5" t="s">
        <v>117</v>
      </c>
      <c r="D96" s="5"/>
      <c r="E96" s="5"/>
      <c r="F96" s="16" t="s">
        <v>17</v>
      </c>
    </row>
    <row r="97" spans="1:6" x14ac:dyDescent="0.25">
      <c r="A97" s="5" t="s">
        <v>121</v>
      </c>
      <c r="B97" s="5"/>
      <c r="C97" s="5"/>
      <c r="D97" s="5"/>
      <c r="E97" s="5"/>
      <c r="F97" s="16"/>
    </row>
    <row r="98" spans="1:6" x14ac:dyDescent="0.25">
      <c r="A98" s="5" t="s">
        <v>122</v>
      </c>
      <c r="B98" s="5">
        <v>2006</v>
      </c>
      <c r="C98" s="5" t="s">
        <v>117</v>
      </c>
      <c r="D98" s="5"/>
      <c r="E98" s="5"/>
      <c r="F98" s="16" t="s">
        <v>17</v>
      </c>
    </row>
    <row r="99" spans="1:6" x14ac:dyDescent="0.25">
      <c r="A99" s="5" t="s">
        <v>123</v>
      </c>
      <c r="B99" s="5">
        <v>2010</v>
      </c>
      <c r="C99" s="5" t="s">
        <v>117</v>
      </c>
      <c r="D99" s="5"/>
      <c r="E99" s="5"/>
      <c r="F99" s="16" t="s">
        <v>16</v>
      </c>
    </row>
    <row r="100" spans="1:6" x14ac:dyDescent="0.25">
      <c r="A100" s="5" t="s">
        <v>124</v>
      </c>
      <c r="B100" s="5">
        <v>2010</v>
      </c>
      <c r="C100" s="5" t="s">
        <v>117</v>
      </c>
      <c r="D100" s="5"/>
      <c r="E100" s="5"/>
      <c r="F100" s="16" t="s">
        <v>16</v>
      </c>
    </row>
    <row r="101" spans="1:6" x14ac:dyDescent="0.25">
      <c r="A101" s="5" t="s">
        <v>125</v>
      </c>
      <c r="B101" s="5">
        <v>2009</v>
      </c>
      <c r="C101" s="5" t="s">
        <v>117</v>
      </c>
      <c r="D101" s="5"/>
      <c r="E101" s="5"/>
      <c r="F101" s="16" t="s">
        <v>16</v>
      </c>
    </row>
    <row r="102" spans="1:6" x14ac:dyDescent="0.25">
      <c r="A102" s="5" t="s">
        <v>126</v>
      </c>
      <c r="B102" s="5">
        <v>2008</v>
      </c>
      <c r="C102" s="5" t="s">
        <v>76</v>
      </c>
      <c r="D102" s="5"/>
      <c r="E102" s="5"/>
      <c r="F102" s="16" t="s">
        <v>16</v>
      </c>
    </row>
    <row r="103" spans="1:6" x14ac:dyDescent="0.25">
      <c r="A103" s="5" t="s">
        <v>127</v>
      </c>
      <c r="B103" s="5">
        <v>2009</v>
      </c>
      <c r="C103" s="5" t="s">
        <v>128</v>
      </c>
      <c r="D103" s="5"/>
      <c r="E103" s="5"/>
      <c r="F103" s="16" t="s">
        <v>17</v>
      </c>
    </row>
    <row r="104" spans="1:6" x14ac:dyDescent="0.25">
      <c r="A104" s="5" t="s">
        <v>129</v>
      </c>
      <c r="B104" s="5">
        <v>2008</v>
      </c>
      <c r="C104" s="5" t="s">
        <v>128</v>
      </c>
      <c r="D104" s="5"/>
      <c r="E104" s="5"/>
      <c r="F104" s="16" t="s">
        <v>16</v>
      </c>
    </row>
    <row r="105" spans="1:6" x14ac:dyDescent="0.25">
      <c r="A105" s="5" t="s">
        <v>130</v>
      </c>
      <c r="B105" s="5">
        <v>2008</v>
      </c>
      <c r="C105" s="5" t="s">
        <v>128</v>
      </c>
      <c r="D105" s="5"/>
      <c r="E105" s="5"/>
      <c r="F105" s="16" t="s">
        <v>17</v>
      </c>
    </row>
    <row r="106" spans="1:6" x14ac:dyDescent="0.25">
      <c r="A106" s="5" t="s">
        <v>131</v>
      </c>
      <c r="B106" s="5">
        <v>2008</v>
      </c>
      <c r="C106" s="5" t="s">
        <v>128</v>
      </c>
      <c r="D106" s="5"/>
      <c r="E106" s="5"/>
      <c r="F106" s="16" t="s">
        <v>17</v>
      </c>
    </row>
    <row r="107" spans="1:6" x14ac:dyDescent="0.25">
      <c r="A107" s="5" t="s">
        <v>132</v>
      </c>
      <c r="B107" s="5">
        <v>2006</v>
      </c>
      <c r="C107" s="5" t="s">
        <v>128</v>
      </c>
      <c r="D107" s="5"/>
      <c r="E107" s="5"/>
      <c r="F107" s="16" t="s">
        <v>17</v>
      </c>
    </row>
    <row r="108" spans="1:6" x14ac:dyDescent="0.25">
      <c r="A108" s="5" t="s">
        <v>133</v>
      </c>
      <c r="B108" s="5">
        <v>2005</v>
      </c>
      <c r="C108" s="5" t="s">
        <v>128</v>
      </c>
      <c r="D108" s="5"/>
      <c r="E108" s="5"/>
      <c r="F108" s="16" t="s">
        <v>16</v>
      </c>
    </row>
    <row r="109" spans="1:6" x14ac:dyDescent="0.25">
      <c r="A109" s="5" t="s">
        <v>134</v>
      </c>
      <c r="B109" s="5">
        <v>2003</v>
      </c>
      <c r="C109" s="5" t="s">
        <v>128</v>
      </c>
      <c r="D109" s="5"/>
      <c r="E109" s="5"/>
      <c r="F109" s="16" t="s">
        <v>16</v>
      </c>
    </row>
    <row r="110" spans="1:6" x14ac:dyDescent="0.25">
      <c r="A110" s="5" t="s">
        <v>135</v>
      </c>
      <c r="B110" s="5">
        <v>2003</v>
      </c>
      <c r="C110" s="5" t="s">
        <v>128</v>
      </c>
      <c r="D110" s="5"/>
      <c r="E110" s="5"/>
      <c r="F110" s="16" t="s">
        <v>16</v>
      </c>
    </row>
    <row r="111" spans="1:6" x14ac:dyDescent="0.25">
      <c r="A111" s="5" t="s">
        <v>136</v>
      </c>
      <c r="B111" s="5">
        <v>2004</v>
      </c>
      <c r="C111" s="5" t="s">
        <v>128</v>
      </c>
      <c r="D111" s="5"/>
      <c r="E111" s="5"/>
      <c r="F111" s="16" t="s">
        <v>17</v>
      </c>
    </row>
    <row r="112" spans="1:6" x14ac:dyDescent="0.25">
      <c r="A112" s="5" t="s">
        <v>137</v>
      </c>
      <c r="B112" s="5">
        <v>2003</v>
      </c>
      <c r="C112" s="5" t="s">
        <v>128</v>
      </c>
      <c r="D112" s="5"/>
      <c r="E112" s="5"/>
      <c r="F112" s="16" t="s">
        <v>17</v>
      </c>
    </row>
    <row r="113" spans="1:6" x14ac:dyDescent="0.25">
      <c r="A113" s="5" t="s">
        <v>138</v>
      </c>
      <c r="B113" s="5">
        <v>2002</v>
      </c>
      <c r="C113" s="5" t="s">
        <v>128</v>
      </c>
      <c r="D113" s="5"/>
      <c r="E113" s="5"/>
      <c r="F113" s="16" t="s">
        <v>16</v>
      </c>
    </row>
    <row r="114" spans="1:6" x14ac:dyDescent="0.25">
      <c r="A114" s="5" t="s">
        <v>139</v>
      </c>
      <c r="B114" s="5">
        <v>1993</v>
      </c>
      <c r="C114" s="5" t="s">
        <v>128</v>
      </c>
      <c r="D114" s="5"/>
      <c r="E114" s="5"/>
      <c r="F114" s="16" t="s">
        <v>16</v>
      </c>
    </row>
    <row r="115" spans="1:6" x14ac:dyDescent="0.25">
      <c r="A115" s="5" t="s">
        <v>140</v>
      </c>
      <c r="B115" s="5">
        <v>2001</v>
      </c>
      <c r="C115" s="5" t="s">
        <v>141</v>
      </c>
      <c r="D115" s="5"/>
      <c r="E115" s="5"/>
      <c r="F115" s="16" t="s">
        <v>17</v>
      </c>
    </row>
    <row r="116" spans="1:6" x14ac:dyDescent="0.25">
      <c r="A116" s="5" t="s">
        <v>142</v>
      </c>
      <c r="B116" s="5">
        <v>2001</v>
      </c>
      <c r="C116" s="5" t="s">
        <v>141</v>
      </c>
      <c r="D116" s="5"/>
      <c r="E116" s="5"/>
      <c r="F116" s="16" t="s">
        <v>17</v>
      </c>
    </row>
    <row r="117" spans="1:6" x14ac:dyDescent="0.25">
      <c r="A117" s="5" t="s">
        <v>143</v>
      </c>
      <c r="B117" s="5">
        <v>2002</v>
      </c>
      <c r="C117" s="5" t="s">
        <v>141</v>
      </c>
      <c r="D117" s="5"/>
      <c r="E117" s="5"/>
      <c r="F117" s="16" t="s">
        <v>17</v>
      </c>
    </row>
    <row r="118" spans="1:6" x14ac:dyDescent="0.25">
      <c r="A118" s="5" t="s">
        <v>144</v>
      </c>
      <c r="B118" s="5">
        <v>2003</v>
      </c>
      <c r="C118" s="5" t="s">
        <v>141</v>
      </c>
      <c r="D118" s="5"/>
      <c r="E118" s="5"/>
      <c r="F118" s="16" t="s">
        <v>17</v>
      </c>
    </row>
    <row r="119" spans="1:6" x14ac:dyDescent="0.25">
      <c r="A119" s="5" t="s">
        <v>145</v>
      </c>
      <c r="B119" s="5">
        <v>2004</v>
      </c>
      <c r="C119" s="5" t="s">
        <v>141</v>
      </c>
      <c r="D119" s="5"/>
      <c r="E119" s="5"/>
      <c r="F119" s="16" t="s">
        <v>17</v>
      </c>
    </row>
    <row r="120" spans="1:6" x14ac:dyDescent="0.25">
      <c r="A120" s="5" t="s">
        <v>146</v>
      </c>
      <c r="B120" s="5">
        <v>2007</v>
      </c>
      <c r="C120" s="5" t="s">
        <v>141</v>
      </c>
      <c r="D120" s="5"/>
      <c r="E120" s="5"/>
      <c r="F120" s="16" t="s">
        <v>17</v>
      </c>
    </row>
    <row r="121" spans="1:6" x14ac:dyDescent="0.25">
      <c r="A121" s="5" t="s">
        <v>147</v>
      </c>
      <c r="B121" s="5">
        <v>2006</v>
      </c>
      <c r="C121" s="5" t="s">
        <v>141</v>
      </c>
      <c r="D121" s="5"/>
      <c r="E121" s="5"/>
      <c r="F121" s="16" t="s">
        <v>17</v>
      </c>
    </row>
    <row r="122" spans="1:6" x14ac:dyDescent="0.25">
      <c r="A122" s="5" t="s">
        <v>148</v>
      </c>
      <c r="B122" s="5">
        <v>2006</v>
      </c>
      <c r="C122" s="5" t="s">
        <v>141</v>
      </c>
      <c r="D122" s="5"/>
      <c r="E122" s="5"/>
      <c r="F122" s="16" t="s">
        <v>17</v>
      </c>
    </row>
    <row r="123" spans="1:6" x14ac:dyDescent="0.25">
      <c r="A123" s="5" t="s">
        <v>149</v>
      </c>
      <c r="B123" s="5">
        <v>2008</v>
      </c>
      <c r="C123" s="5" t="s">
        <v>141</v>
      </c>
      <c r="D123" s="5"/>
      <c r="E123" s="5"/>
      <c r="F123" s="16" t="s">
        <v>16</v>
      </c>
    </row>
    <row r="124" spans="1:6" x14ac:dyDescent="0.25">
      <c r="A124" s="5" t="s">
        <v>150</v>
      </c>
      <c r="B124" s="5">
        <v>2008</v>
      </c>
      <c r="C124" s="5" t="s">
        <v>141</v>
      </c>
      <c r="D124" s="5"/>
      <c r="E124" s="5"/>
      <c r="F124" s="16" t="s">
        <v>17</v>
      </c>
    </row>
    <row r="125" spans="1:6" x14ac:dyDescent="0.25">
      <c r="A125" s="5" t="s">
        <v>151</v>
      </c>
      <c r="B125" s="5">
        <v>2011</v>
      </c>
      <c r="C125" s="5" t="s">
        <v>141</v>
      </c>
      <c r="D125" s="5"/>
      <c r="E125" s="5"/>
      <c r="F125" s="16" t="s">
        <v>17</v>
      </c>
    </row>
    <row r="126" spans="1:6" x14ac:dyDescent="0.25">
      <c r="A126" s="5" t="s">
        <v>152</v>
      </c>
      <c r="B126" s="5">
        <v>2010</v>
      </c>
      <c r="C126" s="5"/>
      <c r="D126" s="5"/>
      <c r="E126" s="5"/>
      <c r="F126" s="17" t="s">
        <v>16</v>
      </c>
    </row>
    <row r="127" spans="1:6" x14ac:dyDescent="0.25">
      <c r="A127" s="5" t="s">
        <v>153</v>
      </c>
      <c r="B127" s="5">
        <v>2013</v>
      </c>
      <c r="C127" s="5"/>
      <c r="D127" s="5"/>
      <c r="E127" s="5"/>
      <c r="F127" s="17" t="s">
        <v>16</v>
      </c>
    </row>
    <row r="128" spans="1:6" x14ac:dyDescent="0.25">
      <c r="A128" s="5" t="s">
        <v>154</v>
      </c>
      <c r="B128" s="5">
        <v>2007</v>
      </c>
      <c r="C128" s="5"/>
      <c r="D128" s="5"/>
      <c r="E128" s="5"/>
      <c r="F128" s="17" t="s">
        <v>17</v>
      </c>
    </row>
    <row r="129" spans="1:6" x14ac:dyDescent="0.25">
      <c r="A129" s="5" t="s">
        <v>156</v>
      </c>
      <c r="B129" s="5">
        <v>2009</v>
      </c>
      <c r="C129" s="5" t="s">
        <v>157</v>
      </c>
      <c r="D129" s="5"/>
      <c r="E129" s="5"/>
      <c r="F129" s="17" t="s">
        <v>16</v>
      </c>
    </row>
    <row r="130" spans="1:6" x14ac:dyDescent="0.25">
      <c r="A130" s="5" t="s">
        <v>158</v>
      </c>
      <c r="B130" s="5">
        <v>2010</v>
      </c>
      <c r="C130" s="5" t="s">
        <v>159</v>
      </c>
      <c r="D130" s="5"/>
      <c r="E130" s="5"/>
      <c r="F130" s="17" t="s">
        <v>16</v>
      </c>
    </row>
    <row r="131" spans="1:6" x14ac:dyDescent="0.25">
      <c r="A131" s="5" t="s">
        <v>160</v>
      </c>
      <c r="B131" s="5">
        <v>2006</v>
      </c>
      <c r="C131" s="5" t="s">
        <v>157</v>
      </c>
      <c r="D131" s="5"/>
      <c r="E131" s="5"/>
      <c r="F131" s="17" t="s">
        <v>16</v>
      </c>
    </row>
    <row r="132" spans="1:6" x14ac:dyDescent="0.25">
      <c r="A132" s="5" t="s">
        <v>161</v>
      </c>
      <c r="B132" s="5">
        <v>2009</v>
      </c>
      <c r="C132" s="5" t="s">
        <v>162</v>
      </c>
      <c r="D132" s="5"/>
      <c r="E132" s="5"/>
      <c r="F132" s="17" t="s">
        <v>16</v>
      </c>
    </row>
    <row r="133" spans="1:6" x14ac:dyDescent="0.25">
      <c r="A133" s="5" t="s">
        <v>163</v>
      </c>
      <c r="B133" s="5">
        <v>2012</v>
      </c>
      <c r="C133" s="5" t="s">
        <v>157</v>
      </c>
      <c r="D133" s="5"/>
      <c r="E133" s="5"/>
      <c r="F133" s="17" t="s">
        <v>16</v>
      </c>
    </row>
    <row r="134" spans="1:6" x14ac:dyDescent="0.25">
      <c r="A134" s="5" t="s">
        <v>164</v>
      </c>
      <c r="B134" s="5">
        <v>2007</v>
      </c>
      <c r="C134" s="5" t="s">
        <v>165</v>
      </c>
      <c r="D134" s="5"/>
      <c r="E134" s="5"/>
      <c r="F134" s="17" t="s">
        <v>16</v>
      </c>
    </row>
    <row r="135" spans="1:6" x14ac:dyDescent="0.25">
      <c r="A135" s="5" t="s">
        <v>166</v>
      </c>
      <c r="B135" s="5">
        <v>2007</v>
      </c>
      <c r="C135" s="5" t="s">
        <v>165</v>
      </c>
      <c r="D135" s="5"/>
      <c r="E135" s="5"/>
      <c r="F135" s="17" t="s">
        <v>16</v>
      </c>
    </row>
    <row r="136" spans="1:6" x14ac:dyDescent="0.25">
      <c r="A136" s="5" t="s">
        <v>167</v>
      </c>
      <c r="B136" s="5">
        <v>2006</v>
      </c>
      <c r="C136" s="5" t="s">
        <v>168</v>
      </c>
      <c r="D136" s="5"/>
      <c r="E136" s="5"/>
      <c r="F136" s="17" t="s">
        <v>16</v>
      </c>
    </row>
    <row r="137" spans="1:6" x14ac:dyDescent="0.25">
      <c r="A137" s="5" t="s">
        <v>169</v>
      </c>
      <c r="B137" s="5">
        <v>2008</v>
      </c>
      <c r="C137" s="5" t="s">
        <v>170</v>
      </c>
      <c r="D137" s="5"/>
      <c r="E137" s="5"/>
      <c r="F137" s="17" t="s">
        <v>16</v>
      </c>
    </row>
    <row r="138" spans="1:6" x14ac:dyDescent="0.25">
      <c r="A138" s="5" t="s">
        <v>171</v>
      </c>
      <c r="B138" s="5">
        <v>2010</v>
      </c>
      <c r="C138" s="5" t="s">
        <v>157</v>
      </c>
      <c r="D138" s="5"/>
      <c r="E138" s="5"/>
      <c r="F138" s="17" t="s">
        <v>16</v>
      </c>
    </row>
    <row r="139" spans="1:6" x14ac:dyDescent="0.25">
      <c r="A139" s="5" t="s">
        <v>172</v>
      </c>
      <c r="B139" s="5">
        <v>2012</v>
      </c>
      <c r="C139" s="5" t="s">
        <v>173</v>
      </c>
      <c r="D139" s="5"/>
      <c r="E139" s="5"/>
      <c r="F139" s="17" t="s">
        <v>16</v>
      </c>
    </row>
    <row r="140" spans="1:6" x14ac:dyDescent="0.25">
      <c r="A140" s="5" t="s">
        <v>174</v>
      </c>
      <c r="B140" s="5">
        <v>2010</v>
      </c>
      <c r="C140" s="5" t="s">
        <v>173</v>
      </c>
      <c r="D140" s="5"/>
      <c r="E140" s="5"/>
      <c r="F140" s="17" t="s">
        <v>16</v>
      </c>
    </row>
    <row r="141" spans="1:6" x14ac:dyDescent="0.25">
      <c r="A141" s="5" t="s">
        <v>175</v>
      </c>
      <c r="B141" s="5">
        <v>2010</v>
      </c>
      <c r="C141" s="5" t="s">
        <v>173</v>
      </c>
      <c r="D141" s="5"/>
      <c r="E141" s="5"/>
      <c r="F141" s="17" t="s">
        <v>16</v>
      </c>
    </row>
    <row r="142" spans="1:6" x14ac:dyDescent="0.25">
      <c r="A142" s="5" t="s">
        <v>176</v>
      </c>
      <c r="B142" s="5">
        <v>2009</v>
      </c>
      <c r="C142" s="5" t="s">
        <v>173</v>
      </c>
      <c r="D142" s="5"/>
      <c r="E142" s="5"/>
      <c r="F142" s="17" t="s">
        <v>16</v>
      </c>
    </row>
    <row r="143" spans="1:6" x14ac:dyDescent="0.25">
      <c r="A143" s="5" t="s">
        <v>177</v>
      </c>
      <c r="B143" s="5">
        <v>2009</v>
      </c>
      <c r="C143" s="5" t="s">
        <v>173</v>
      </c>
      <c r="D143" s="5"/>
      <c r="E143" s="5"/>
      <c r="F143" s="17" t="s">
        <v>16</v>
      </c>
    </row>
    <row r="144" spans="1:6" x14ac:dyDescent="0.25">
      <c r="A144" s="5" t="s">
        <v>178</v>
      </c>
      <c r="B144" s="5">
        <v>2009</v>
      </c>
      <c r="C144" s="5" t="s">
        <v>173</v>
      </c>
      <c r="D144" s="5"/>
      <c r="E144" s="5"/>
      <c r="F144" s="17" t="s">
        <v>16</v>
      </c>
    </row>
    <row r="145" spans="1:6" x14ac:dyDescent="0.25">
      <c r="A145" s="5" t="s">
        <v>179</v>
      </c>
      <c r="B145" s="5">
        <v>2008</v>
      </c>
      <c r="C145" s="5" t="s">
        <v>173</v>
      </c>
      <c r="D145" s="5"/>
      <c r="E145" s="5"/>
      <c r="F145" s="17" t="s">
        <v>16</v>
      </c>
    </row>
    <row r="146" spans="1:6" x14ac:dyDescent="0.25">
      <c r="A146" s="5" t="s">
        <v>180</v>
      </c>
      <c r="B146" s="5">
        <v>2005</v>
      </c>
      <c r="C146" s="5" t="s">
        <v>173</v>
      </c>
      <c r="D146" s="5"/>
      <c r="E146" s="5"/>
      <c r="F146" s="17" t="s">
        <v>16</v>
      </c>
    </row>
    <row r="147" spans="1:6" x14ac:dyDescent="0.25">
      <c r="A147" s="5" t="s">
        <v>181</v>
      </c>
      <c r="B147" s="5">
        <v>2008</v>
      </c>
      <c r="C147" s="5" t="s">
        <v>157</v>
      </c>
      <c r="D147" s="5"/>
      <c r="E147" s="5"/>
      <c r="F147" s="17" t="s">
        <v>16</v>
      </c>
    </row>
    <row r="148" spans="1:6" x14ac:dyDescent="0.25">
      <c r="A148" s="5" t="s">
        <v>182</v>
      </c>
      <c r="B148" s="5">
        <v>2008</v>
      </c>
      <c r="C148" s="5" t="s">
        <v>61</v>
      </c>
      <c r="D148" s="5"/>
      <c r="E148" s="5"/>
      <c r="F148" s="17" t="s">
        <v>16</v>
      </c>
    </row>
    <row r="149" spans="1:6" x14ac:dyDescent="0.25">
      <c r="A149" s="5" t="s">
        <v>183</v>
      </c>
      <c r="B149" s="5">
        <v>1981</v>
      </c>
      <c r="C149" s="5" t="s">
        <v>61</v>
      </c>
      <c r="D149" s="5"/>
      <c r="E149" s="5"/>
      <c r="F149" s="17" t="s">
        <v>17</v>
      </c>
    </row>
    <row r="150" spans="1:6" x14ac:dyDescent="0.25">
      <c r="A150" s="5" t="s">
        <v>184</v>
      </c>
      <c r="B150" s="5">
        <v>1970</v>
      </c>
      <c r="C150" s="5" t="s">
        <v>61</v>
      </c>
      <c r="D150" s="5"/>
      <c r="E150" s="5"/>
      <c r="F150" s="17" t="s">
        <v>16</v>
      </c>
    </row>
    <row r="151" spans="1:6" x14ac:dyDescent="0.25">
      <c r="A151" s="5" t="s">
        <v>185</v>
      </c>
      <c r="B151" s="5">
        <v>2009</v>
      </c>
      <c r="C151" s="5"/>
      <c r="D151" s="5"/>
      <c r="E151" s="5"/>
      <c r="F151" s="17" t="s">
        <v>16</v>
      </c>
    </row>
    <row r="152" spans="1:6" x14ac:dyDescent="0.25">
      <c r="A152" s="5" t="s">
        <v>186</v>
      </c>
      <c r="B152" s="5">
        <v>2012</v>
      </c>
      <c r="C152" s="5"/>
      <c r="D152" s="5"/>
      <c r="E152" s="5"/>
      <c r="F152" s="17" t="s">
        <v>16</v>
      </c>
    </row>
    <row r="153" spans="1:6" x14ac:dyDescent="0.25">
      <c r="A153" s="5" t="s">
        <v>187</v>
      </c>
      <c r="B153" s="5">
        <v>2006</v>
      </c>
      <c r="C153" s="5" t="s">
        <v>157</v>
      </c>
      <c r="D153" s="5"/>
      <c r="E153" s="5"/>
      <c r="F153" s="17" t="s">
        <v>16</v>
      </c>
    </row>
    <row r="154" spans="1:6" x14ac:dyDescent="0.25">
      <c r="A154" s="5" t="s">
        <v>188</v>
      </c>
      <c r="B154" s="5">
        <v>1965</v>
      </c>
      <c r="C154" s="5" t="s">
        <v>157</v>
      </c>
      <c r="D154" s="5"/>
      <c r="E154" s="5"/>
      <c r="F154" s="17" t="s">
        <v>16</v>
      </c>
    </row>
    <row r="155" spans="1:6" x14ac:dyDescent="0.25">
      <c r="A155" s="5" t="s">
        <v>189</v>
      </c>
      <c r="B155" s="5">
        <v>2008</v>
      </c>
      <c r="C155" s="5" t="s">
        <v>190</v>
      </c>
      <c r="D155" s="5"/>
      <c r="E155" s="5"/>
      <c r="F155" s="17" t="s">
        <v>16</v>
      </c>
    </row>
    <row r="156" spans="1:6" x14ac:dyDescent="0.25">
      <c r="A156" s="5" t="s">
        <v>191</v>
      </c>
      <c r="B156" s="5">
        <v>2005</v>
      </c>
      <c r="C156" s="5" t="s">
        <v>157</v>
      </c>
      <c r="D156" s="5"/>
      <c r="E156" s="5"/>
      <c r="F156" s="17" t="s">
        <v>16</v>
      </c>
    </row>
    <row r="157" spans="1:6" x14ac:dyDescent="0.25">
      <c r="A157" s="5" t="s">
        <v>192</v>
      </c>
      <c r="B157" s="5">
        <v>2003</v>
      </c>
      <c r="C157" s="5" t="s">
        <v>157</v>
      </c>
      <c r="D157" s="5"/>
      <c r="E157" s="5"/>
      <c r="F157" s="17" t="s">
        <v>16</v>
      </c>
    </row>
    <row r="158" spans="1:6" x14ac:dyDescent="0.25">
      <c r="A158" s="5" t="s">
        <v>193</v>
      </c>
      <c r="B158" s="5">
        <v>2005</v>
      </c>
      <c r="C158" s="5" t="s">
        <v>157</v>
      </c>
      <c r="D158" s="5"/>
      <c r="E158" s="5"/>
      <c r="F158" s="17" t="s">
        <v>16</v>
      </c>
    </row>
    <row r="159" spans="1:6" x14ac:dyDescent="0.25">
      <c r="A159" s="5"/>
      <c r="B159" s="5"/>
      <c r="C159" s="5"/>
      <c r="D159" s="5"/>
      <c r="E159" s="5"/>
      <c r="F159" s="16"/>
    </row>
    <row r="160" spans="1:6" x14ac:dyDescent="0.25">
      <c r="A160" s="5"/>
      <c r="B160" s="5"/>
      <c r="C160" s="5"/>
      <c r="D160" s="5"/>
      <c r="E160" s="5"/>
      <c r="F160" s="16"/>
    </row>
    <row r="161" spans="1:6" x14ac:dyDescent="0.25">
      <c r="A161" s="5"/>
      <c r="B161" s="5"/>
      <c r="C161" s="5"/>
      <c r="D161" s="5"/>
      <c r="E161" s="5"/>
      <c r="F161" s="16"/>
    </row>
    <row r="162" spans="1:6" x14ac:dyDescent="0.25">
      <c r="A162" s="5"/>
      <c r="B162" s="5"/>
      <c r="C162" s="5"/>
      <c r="D162" s="5"/>
      <c r="E162" s="5"/>
      <c r="F162" s="16"/>
    </row>
    <row r="163" spans="1:6" x14ac:dyDescent="0.25">
      <c r="A163" s="5"/>
      <c r="B163" s="5"/>
      <c r="C163" s="5"/>
      <c r="D163" s="5"/>
      <c r="E163" s="5"/>
      <c r="F163" s="16"/>
    </row>
    <row r="164" spans="1:6" x14ac:dyDescent="0.25">
      <c r="A164" s="5"/>
      <c r="B164" s="5"/>
      <c r="C164" s="5"/>
      <c r="D164" s="5"/>
      <c r="E164" s="5"/>
      <c r="F164" s="16"/>
    </row>
    <row r="165" spans="1:6" x14ac:dyDescent="0.25">
      <c r="A165" s="5"/>
      <c r="B165" s="5"/>
      <c r="C165" s="5"/>
      <c r="D165" s="5"/>
      <c r="E165" s="5"/>
      <c r="F165" s="16"/>
    </row>
    <row r="166" spans="1:6" x14ac:dyDescent="0.25">
      <c r="A166" s="5"/>
      <c r="B166" s="5"/>
      <c r="C166" s="5"/>
      <c r="D166" s="5"/>
      <c r="E166" s="5"/>
      <c r="F166" s="16"/>
    </row>
    <row r="167" spans="1:6" x14ac:dyDescent="0.25">
      <c r="A167" s="5"/>
      <c r="B167" s="5"/>
      <c r="C167" s="5"/>
      <c r="D167" s="5"/>
      <c r="E167" s="5"/>
      <c r="F167" s="16"/>
    </row>
    <row r="168" spans="1:6" x14ac:dyDescent="0.25">
      <c r="A168" s="5"/>
      <c r="B168" s="5"/>
      <c r="C168" s="5"/>
      <c r="D168" s="5"/>
      <c r="E168" s="5"/>
      <c r="F168" s="16"/>
    </row>
    <row r="169" spans="1:6" x14ac:dyDescent="0.25">
      <c r="A169" s="5"/>
      <c r="B169" s="5"/>
      <c r="C169" s="5"/>
      <c r="D169" s="5"/>
      <c r="E169" s="5"/>
      <c r="F169" s="16"/>
    </row>
    <row r="170" spans="1:6" x14ac:dyDescent="0.25">
      <c r="A170" s="5"/>
      <c r="B170" s="5"/>
      <c r="C170" s="5"/>
      <c r="D170" s="5"/>
      <c r="E170" s="5"/>
      <c r="F170" s="16"/>
    </row>
    <row r="171" spans="1:6" x14ac:dyDescent="0.25">
      <c r="A171" s="5"/>
      <c r="B171" s="5"/>
      <c r="C171" s="5"/>
      <c r="D171" s="5"/>
      <c r="E171" s="5"/>
      <c r="F171" s="16"/>
    </row>
    <row r="172" spans="1:6" x14ac:dyDescent="0.25">
      <c r="A172" s="5"/>
      <c r="B172" s="5"/>
      <c r="C172" s="5"/>
      <c r="D172" s="5"/>
      <c r="E172" s="5"/>
      <c r="F172" s="16"/>
    </row>
    <row r="173" spans="1:6" x14ac:dyDescent="0.25">
      <c r="A173" s="5"/>
      <c r="B173" s="5"/>
      <c r="C173" s="5"/>
      <c r="D173" s="5"/>
      <c r="E173" s="5"/>
      <c r="F173" s="16"/>
    </row>
    <row r="174" spans="1:6" x14ac:dyDescent="0.25">
      <c r="A174" s="5"/>
      <c r="B174" s="5"/>
      <c r="C174" s="5"/>
      <c r="D174" s="5"/>
      <c r="E174" s="5"/>
      <c r="F174" s="16"/>
    </row>
    <row r="175" spans="1:6" x14ac:dyDescent="0.25">
      <c r="A175" s="5"/>
      <c r="B175" s="5"/>
      <c r="C175" s="5"/>
      <c r="D175" s="5"/>
      <c r="E175" s="5"/>
      <c r="F175" s="16"/>
    </row>
    <row r="176" spans="1:6" x14ac:dyDescent="0.25">
      <c r="A176" s="5"/>
      <c r="B176" s="5"/>
      <c r="C176" s="5"/>
      <c r="D176" s="5"/>
      <c r="E176" s="5"/>
      <c r="F176" s="16"/>
    </row>
    <row r="177" spans="1:6" x14ac:dyDescent="0.25">
      <c r="A177" s="5"/>
      <c r="B177" s="5"/>
      <c r="C177" s="5"/>
      <c r="D177" s="5"/>
      <c r="E177" s="5"/>
      <c r="F177" s="16"/>
    </row>
    <row r="178" spans="1:6" x14ac:dyDescent="0.25">
      <c r="A178" s="5"/>
      <c r="B178" s="5"/>
      <c r="C178" s="5"/>
      <c r="D178" s="5"/>
      <c r="E178" s="5"/>
      <c r="F178" s="16"/>
    </row>
    <row r="179" spans="1:6" x14ac:dyDescent="0.25">
      <c r="A179" s="5"/>
      <c r="B179" s="5"/>
      <c r="C179" s="5"/>
      <c r="D179" s="5"/>
      <c r="E179" s="5"/>
      <c r="F179" s="16"/>
    </row>
    <row r="180" spans="1:6" x14ac:dyDescent="0.25">
      <c r="A180" s="5"/>
      <c r="B180" s="5"/>
      <c r="C180" s="5"/>
      <c r="D180" s="5"/>
      <c r="E180" s="5"/>
      <c r="F180" s="16"/>
    </row>
    <row r="181" spans="1:6" x14ac:dyDescent="0.25">
      <c r="A181" s="5"/>
      <c r="B181" s="5"/>
      <c r="C181" s="5"/>
      <c r="D181" s="5"/>
      <c r="E181" s="5"/>
      <c r="F181" s="16"/>
    </row>
    <row r="182" spans="1:6" x14ac:dyDescent="0.25">
      <c r="A182" s="5"/>
      <c r="B182" s="5"/>
      <c r="C182" s="5"/>
      <c r="D182" s="5"/>
      <c r="E182" s="5"/>
      <c r="F182" s="16"/>
    </row>
    <row r="183" spans="1:6" x14ac:dyDescent="0.25">
      <c r="A183" s="5"/>
      <c r="B183" s="5"/>
      <c r="C183" s="5"/>
      <c r="D183" s="5"/>
      <c r="E183" s="5"/>
      <c r="F183" s="16"/>
    </row>
    <row r="184" spans="1:6" x14ac:dyDescent="0.25">
      <c r="A184" s="5"/>
      <c r="B184" s="5"/>
      <c r="C184" s="5"/>
      <c r="D184" s="5"/>
      <c r="E184" s="5"/>
      <c r="F184" s="16"/>
    </row>
    <row r="185" spans="1:6" x14ac:dyDescent="0.25">
      <c r="A185" s="5"/>
      <c r="B185" s="5"/>
      <c r="C185" s="5"/>
      <c r="D185" s="5"/>
      <c r="E185" s="5"/>
      <c r="F185" s="16"/>
    </row>
    <row r="186" spans="1:6" x14ac:dyDescent="0.25">
      <c r="A186" s="5"/>
      <c r="B186" s="5"/>
      <c r="C186" s="5"/>
      <c r="D186" s="5"/>
      <c r="E186" s="5"/>
      <c r="F186" s="16"/>
    </row>
    <row r="187" spans="1:6" x14ac:dyDescent="0.25">
      <c r="A187" s="5"/>
      <c r="B187" s="5"/>
      <c r="C187" s="5"/>
      <c r="D187" s="5"/>
      <c r="E187" s="5"/>
      <c r="F187" s="16"/>
    </row>
    <row r="188" spans="1:6" x14ac:dyDescent="0.25">
      <c r="A188" s="5"/>
      <c r="B188" s="5"/>
      <c r="C188" s="5"/>
      <c r="D188" s="5"/>
      <c r="E188" s="5"/>
      <c r="F188" s="16"/>
    </row>
    <row r="189" spans="1:6" x14ac:dyDescent="0.25">
      <c r="A189" s="5"/>
      <c r="B189" s="5"/>
      <c r="C189" s="5"/>
      <c r="D189" s="5"/>
      <c r="E189" s="5"/>
      <c r="F189" s="16"/>
    </row>
    <row r="190" spans="1:6" x14ac:dyDescent="0.25">
      <c r="A190" s="5"/>
      <c r="B190" s="5"/>
      <c r="C190" s="5"/>
      <c r="D190" s="5"/>
      <c r="E190" s="5"/>
      <c r="F190" s="16"/>
    </row>
    <row r="191" spans="1:6" x14ac:dyDescent="0.25">
      <c r="A191" s="5"/>
      <c r="B191" s="5"/>
      <c r="C191" s="5"/>
      <c r="D191" s="5"/>
      <c r="E191" s="5"/>
      <c r="F191" s="16"/>
    </row>
    <row r="192" spans="1:6" x14ac:dyDescent="0.25">
      <c r="A192" s="5"/>
      <c r="B192" s="5"/>
      <c r="C192" s="5"/>
      <c r="D192" s="5"/>
      <c r="E192" s="5"/>
      <c r="F192" s="16"/>
    </row>
    <row r="193" spans="1:6" x14ac:dyDescent="0.25">
      <c r="A193" s="5"/>
      <c r="B193" s="5"/>
      <c r="C193" s="5"/>
      <c r="D193" s="5"/>
      <c r="E193" s="5"/>
      <c r="F193" s="16"/>
    </row>
    <row r="194" spans="1:6" x14ac:dyDescent="0.25">
      <c r="A194" s="5"/>
      <c r="B194" s="5"/>
      <c r="C194" s="5"/>
      <c r="D194" s="5"/>
      <c r="E194" s="5"/>
      <c r="F194" s="16"/>
    </row>
    <row r="195" spans="1:6" x14ac:dyDescent="0.25">
      <c r="A195" s="5"/>
      <c r="B195" s="5"/>
      <c r="C195" s="5"/>
      <c r="D195" s="5"/>
      <c r="E195" s="5"/>
      <c r="F195" s="16"/>
    </row>
    <row r="196" spans="1:6" x14ac:dyDescent="0.25">
      <c r="A196" s="5"/>
      <c r="B196" s="5"/>
      <c r="C196" s="5"/>
      <c r="D196" s="5"/>
      <c r="E196" s="5"/>
      <c r="F196" s="16"/>
    </row>
    <row r="197" spans="1:6" x14ac:dyDescent="0.25">
      <c r="A197" s="5"/>
      <c r="B197" s="5"/>
      <c r="C197" s="5"/>
      <c r="D197" s="5"/>
      <c r="E197" s="5"/>
      <c r="F197" s="16"/>
    </row>
    <row r="198" spans="1:6" x14ac:dyDescent="0.25">
      <c r="A198" s="5"/>
      <c r="B198" s="5"/>
      <c r="C198" s="5"/>
      <c r="D198" s="5"/>
      <c r="E198" s="5"/>
      <c r="F198" s="16"/>
    </row>
    <row r="199" spans="1:6" x14ac:dyDescent="0.25">
      <c r="A199" s="5"/>
      <c r="B199" s="5"/>
      <c r="C199" s="5"/>
      <c r="D199" s="5"/>
      <c r="E199" s="5"/>
      <c r="F199" s="16"/>
    </row>
    <row r="200" spans="1:6" x14ac:dyDescent="0.25">
      <c r="A200" s="5"/>
      <c r="B200" s="5"/>
      <c r="C200" s="5"/>
      <c r="D200" s="5"/>
      <c r="E200" s="5"/>
      <c r="F200" s="16"/>
    </row>
    <row r="201" spans="1:6" x14ac:dyDescent="0.25">
      <c r="A201" s="5"/>
      <c r="B201" s="5"/>
      <c r="C201" s="5"/>
      <c r="D201" s="5"/>
      <c r="E201" s="5"/>
      <c r="F201" s="16"/>
    </row>
    <row r="202" spans="1:6" x14ac:dyDescent="0.25">
      <c r="A202" s="5"/>
      <c r="B202" s="5"/>
      <c r="C202" s="5"/>
      <c r="D202" s="5"/>
      <c r="E202" s="5"/>
      <c r="F202" s="16"/>
    </row>
    <row r="203" spans="1:6" x14ac:dyDescent="0.25">
      <c r="A203" s="5"/>
      <c r="B203" s="5"/>
      <c r="C203" s="5"/>
      <c r="D203" s="5"/>
      <c r="E203" s="5"/>
      <c r="F203" s="16"/>
    </row>
    <row r="204" spans="1:6" x14ac:dyDescent="0.25">
      <c r="A204" s="5"/>
      <c r="B204" s="5"/>
      <c r="C204" s="5"/>
      <c r="D204" s="5"/>
      <c r="E204" s="5"/>
      <c r="F204" s="16"/>
    </row>
    <row r="205" spans="1:6" x14ac:dyDescent="0.25">
      <c r="A205" s="5"/>
      <c r="B205" s="5"/>
      <c r="C205" s="5"/>
      <c r="D205" s="5"/>
      <c r="E205" s="5"/>
      <c r="F205" s="16"/>
    </row>
    <row r="206" spans="1:6" x14ac:dyDescent="0.25">
      <c r="A206" s="5"/>
      <c r="B206" s="5"/>
      <c r="C206" s="5"/>
      <c r="D206" s="5"/>
      <c r="E206" s="5"/>
      <c r="F206" s="16"/>
    </row>
    <row r="207" spans="1:6" x14ac:dyDescent="0.25">
      <c r="A207" s="5"/>
      <c r="B207" s="5"/>
      <c r="C207" s="5"/>
      <c r="D207" s="5"/>
      <c r="E207" s="5"/>
      <c r="F207" s="16"/>
    </row>
    <row r="208" spans="1:6" x14ac:dyDescent="0.25">
      <c r="A208" s="5"/>
      <c r="B208" s="5"/>
      <c r="C208" s="5"/>
      <c r="D208" s="5"/>
      <c r="E208" s="5"/>
      <c r="F208" s="16"/>
    </row>
    <row r="209" spans="1:6" x14ac:dyDescent="0.25">
      <c r="A209" s="5"/>
      <c r="B209" s="5"/>
      <c r="C209" s="5"/>
      <c r="D209" s="5"/>
      <c r="E209" s="5"/>
      <c r="F209" s="16"/>
    </row>
    <row r="210" spans="1:6" x14ac:dyDescent="0.25">
      <c r="A210" s="5"/>
      <c r="B210" s="5"/>
      <c r="C210" s="5"/>
      <c r="D210" s="5"/>
      <c r="E210" s="5"/>
      <c r="F210" s="16"/>
    </row>
    <row r="211" spans="1:6" x14ac:dyDescent="0.25">
      <c r="A211" s="5"/>
      <c r="B211" s="5"/>
      <c r="C211" s="5"/>
      <c r="D211" s="5"/>
      <c r="E211" s="5"/>
      <c r="F211" s="16"/>
    </row>
    <row r="212" spans="1:6" x14ac:dyDescent="0.25">
      <c r="A212" s="5"/>
      <c r="B212" s="5"/>
      <c r="C212" s="5"/>
      <c r="D212" s="5"/>
      <c r="E212" s="5"/>
      <c r="F212" s="16"/>
    </row>
    <row r="213" spans="1:6" x14ac:dyDescent="0.25">
      <c r="A213" s="5"/>
      <c r="B213" s="5"/>
      <c r="C213" s="5"/>
      <c r="D213" s="5"/>
      <c r="E213" s="5"/>
      <c r="F213" s="16"/>
    </row>
    <row r="214" spans="1:6" x14ac:dyDescent="0.25">
      <c r="A214" s="5"/>
      <c r="B214" s="5"/>
      <c r="C214" s="5"/>
      <c r="D214" s="5"/>
      <c r="E214" s="5"/>
      <c r="F214" s="16"/>
    </row>
    <row r="215" spans="1:6" x14ac:dyDescent="0.25">
      <c r="A215" s="5"/>
      <c r="B215" s="5"/>
      <c r="C215" s="5"/>
      <c r="D215" s="5"/>
      <c r="E215" s="5"/>
      <c r="F215" s="16"/>
    </row>
    <row r="216" spans="1:6" x14ac:dyDescent="0.25">
      <c r="A216" s="5"/>
      <c r="B216" s="5"/>
      <c r="C216" s="5"/>
      <c r="D216" s="5"/>
      <c r="E216" s="5"/>
      <c r="F216" s="16"/>
    </row>
    <row r="217" spans="1:6" x14ac:dyDescent="0.25">
      <c r="A217" s="5"/>
      <c r="B217" s="5"/>
      <c r="C217" s="5"/>
      <c r="D217" s="5"/>
      <c r="E217" s="5"/>
      <c r="F217" s="16"/>
    </row>
    <row r="218" spans="1:6" x14ac:dyDescent="0.25">
      <c r="A218" s="5"/>
      <c r="B218" s="5"/>
      <c r="C218" s="5"/>
      <c r="D218" s="5"/>
      <c r="E218" s="5"/>
      <c r="F218" s="16"/>
    </row>
    <row r="219" spans="1:6" x14ac:dyDescent="0.25">
      <c r="A219" s="5"/>
      <c r="B219" s="5"/>
      <c r="C219" s="5"/>
      <c r="D219" s="5"/>
      <c r="E219" s="5"/>
      <c r="F219" s="16"/>
    </row>
    <row r="220" spans="1:6" x14ac:dyDescent="0.25">
      <c r="A220" s="5"/>
      <c r="B220" s="5"/>
      <c r="C220" s="5"/>
      <c r="D220" s="5"/>
      <c r="E220" s="5"/>
      <c r="F220" s="16"/>
    </row>
    <row r="221" spans="1:6" x14ac:dyDescent="0.25">
      <c r="A221" s="5"/>
      <c r="B221" s="5"/>
      <c r="C221" s="5"/>
      <c r="D221" s="5"/>
      <c r="E221" s="5"/>
      <c r="F221" s="16"/>
    </row>
    <row r="222" spans="1:6" x14ac:dyDescent="0.25">
      <c r="A222" s="5"/>
      <c r="B222" s="5"/>
      <c r="C222" s="5"/>
      <c r="D222" s="5"/>
      <c r="E222" s="5"/>
      <c r="F222" s="16"/>
    </row>
    <row r="223" spans="1:6" x14ac:dyDescent="0.25">
      <c r="A223" s="5"/>
      <c r="B223" s="5"/>
      <c r="C223" s="5"/>
      <c r="D223" s="5"/>
      <c r="E223" s="5"/>
      <c r="F223" s="16"/>
    </row>
    <row r="224" spans="1:6" x14ac:dyDescent="0.25">
      <c r="A224" s="5"/>
      <c r="B224" s="5"/>
      <c r="C224" s="5"/>
      <c r="D224" s="5"/>
      <c r="E224" s="5"/>
      <c r="F224" s="16"/>
    </row>
    <row r="225" spans="1:6" x14ac:dyDescent="0.25">
      <c r="A225" s="5"/>
      <c r="B225" s="5"/>
      <c r="C225" s="5"/>
      <c r="D225" s="5"/>
      <c r="E225" s="5"/>
      <c r="F225" s="16"/>
    </row>
    <row r="226" spans="1:6" x14ac:dyDescent="0.25">
      <c r="A226" s="5"/>
      <c r="B226" s="5"/>
      <c r="C226" s="5"/>
      <c r="D226" s="5"/>
      <c r="E226" s="5"/>
      <c r="F226" s="16"/>
    </row>
    <row r="227" spans="1:6" x14ac:dyDescent="0.25">
      <c r="A227" s="5"/>
      <c r="B227" s="5"/>
      <c r="C227" s="5"/>
      <c r="D227" s="5"/>
      <c r="E227" s="5"/>
      <c r="F227" s="16"/>
    </row>
    <row r="228" spans="1:6" x14ac:dyDescent="0.25">
      <c r="A228" s="5"/>
      <c r="B228" s="5"/>
      <c r="C228" s="5"/>
      <c r="D228" s="5"/>
      <c r="E228" s="5"/>
      <c r="F228" s="16"/>
    </row>
    <row r="229" spans="1:6" x14ac:dyDescent="0.25">
      <c r="A229" s="5"/>
      <c r="B229" s="5"/>
      <c r="C229" s="5"/>
      <c r="D229" s="5"/>
      <c r="E229" s="5"/>
      <c r="F229" s="16"/>
    </row>
    <row r="230" spans="1:6" x14ac:dyDescent="0.25">
      <c r="A230" s="5"/>
      <c r="B230" s="5"/>
      <c r="C230" s="5"/>
      <c r="D230" s="5"/>
      <c r="E230" s="5"/>
      <c r="F230" s="16"/>
    </row>
    <row r="231" spans="1:6" x14ac:dyDescent="0.25">
      <c r="A231" s="5"/>
      <c r="B231" s="5"/>
      <c r="C231" s="5"/>
      <c r="D231" s="5"/>
      <c r="E231" s="5"/>
      <c r="F231" s="16"/>
    </row>
    <row r="232" spans="1:6" x14ac:dyDescent="0.25">
      <c r="A232" s="5"/>
      <c r="B232" s="5"/>
      <c r="C232" s="5"/>
      <c r="D232" s="5"/>
      <c r="E232" s="5"/>
      <c r="F232" s="16"/>
    </row>
    <row r="233" spans="1:6" x14ac:dyDescent="0.25">
      <c r="A233" s="5"/>
      <c r="B233" s="5"/>
      <c r="C233" s="5"/>
      <c r="D233" s="5"/>
      <c r="E233" s="5"/>
      <c r="F233" s="16"/>
    </row>
    <row r="234" spans="1:6" x14ac:dyDescent="0.25">
      <c r="A234" s="5"/>
      <c r="B234" s="5"/>
      <c r="C234" s="5"/>
      <c r="D234" s="5"/>
      <c r="E234" s="5"/>
      <c r="F234" s="16"/>
    </row>
    <row r="235" spans="1:6" x14ac:dyDescent="0.25">
      <c r="A235" s="5"/>
      <c r="B235" s="5"/>
      <c r="C235" s="5"/>
      <c r="D235" s="5"/>
      <c r="E235" s="5"/>
      <c r="F235" s="16"/>
    </row>
    <row r="236" spans="1:6" x14ac:dyDescent="0.25">
      <c r="A236" s="5"/>
      <c r="B236" s="5"/>
      <c r="C236" s="5"/>
      <c r="D236" s="5"/>
      <c r="E236" s="5"/>
      <c r="F236" s="16"/>
    </row>
    <row r="237" spans="1:6" x14ac:dyDescent="0.25">
      <c r="A237" s="5"/>
      <c r="B237" s="5"/>
      <c r="C237" s="5"/>
      <c r="D237" s="5"/>
      <c r="E237" s="5"/>
      <c r="F237" s="16"/>
    </row>
    <row r="238" spans="1:6" x14ac:dyDescent="0.25">
      <c r="A238" s="5"/>
      <c r="B238" s="5"/>
      <c r="C238" s="5"/>
      <c r="D238" s="5"/>
      <c r="E238" s="5"/>
      <c r="F238" s="16"/>
    </row>
    <row r="239" spans="1:6" x14ac:dyDescent="0.25">
      <c r="A239" s="5"/>
      <c r="B239" s="5"/>
      <c r="C239" s="5"/>
      <c r="D239" s="5"/>
      <c r="E239" s="5"/>
      <c r="F239" s="16"/>
    </row>
    <row r="240" spans="1:6" x14ac:dyDescent="0.25">
      <c r="A240" s="5"/>
      <c r="B240" s="5"/>
      <c r="C240" s="5"/>
      <c r="D240" s="5"/>
      <c r="E240" s="5"/>
      <c r="F240" s="16"/>
    </row>
    <row r="241" spans="1:6" x14ac:dyDescent="0.25">
      <c r="A241" s="5"/>
      <c r="B241" s="5"/>
      <c r="C241" s="5"/>
      <c r="D241" s="5"/>
      <c r="E241" s="5"/>
      <c r="F241" s="16"/>
    </row>
    <row r="242" spans="1:6" x14ac:dyDescent="0.25">
      <c r="A242" s="5"/>
      <c r="B242" s="5"/>
      <c r="C242" s="5"/>
      <c r="D242" s="5"/>
      <c r="E242" s="5"/>
      <c r="F242" s="16"/>
    </row>
    <row r="243" spans="1:6" x14ac:dyDescent="0.25">
      <c r="A243" s="5"/>
      <c r="B243" s="5"/>
      <c r="C243" s="5"/>
      <c r="D243" s="5"/>
      <c r="E243" s="5"/>
      <c r="F243" s="16"/>
    </row>
    <row r="244" spans="1:6" x14ac:dyDescent="0.25">
      <c r="A244" s="5"/>
      <c r="B244" s="5"/>
      <c r="C244" s="5"/>
      <c r="D244" s="5"/>
      <c r="E244" s="5"/>
      <c r="F244" s="16"/>
    </row>
    <row r="245" spans="1:6" x14ac:dyDescent="0.25">
      <c r="A245" s="5"/>
      <c r="B245" s="5"/>
      <c r="C245" s="5"/>
      <c r="D245" s="5"/>
      <c r="E245" s="5"/>
      <c r="F245" s="16"/>
    </row>
    <row r="246" spans="1:6" x14ac:dyDescent="0.25">
      <c r="A246" s="5"/>
      <c r="B246" s="5"/>
      <c r="C246" s="5"/>
      <c r="D246" s="5"/>
      <c r="E246" s="5"/>
      <c r="F246" s="16"/>
    </row>
    <row r="247" spans="1:6" x14ac:dyDescent="0.25">
      <c r="A247" s="5"/>
      <c r="B247" s="5"/>
      <c r="C247" s="5"/>
      <c r="D247" s="5"/>
      <c r="E247" s="5"/>
      <c r="F247" s="16"/>
    </row>
    <row r="248" spans="1:6" x14ac:dyDescent="0.25">
      <c r="A248" s="5"/>
      <c r="B248" s="5"/>
      <c r="C248" s="5"/>
      <c r="D248" s="5"/>
      <c r="E248" s="5"/>
      <c r="F248" s="16"/>
    </row>
    <row r="249" spans="1:6" x14ac:dyDescent="0.25">
      <c r="A249" s="5"/>
      <c r="B249" s="5"/>
      <c r="C249" s="5"/>
      <c r="D249" s="5"/>
      <c r="E249" s="5"/>
      <c r="F249" s="16"/>
    </row>
    <row r="250" spans="1:6" x14ac:dyDescent="0.25">
      <c r="A250" s="5"/>
      <c r="B250" s="5"/>
      <c r="C250" s="5"/>
      <c r="D250" s="5"/>
      <c r="E250" s="5"/>
      <c r="F250" s="16"/>
    </row>
    <row r="251" spans="1:6" x14ac:dyDescent="0.25">
      <c r="A251" s="5"/>
      <c r="B251" s="5"/>
      <c r="C251" s="5"/>
      <c r="D251" s="5"/>
      <c r="E251" s="5"/>
      <c r="F251" s="16"/>
    </row>
    <row r="252" spans="1:6" x14ac:dyDescent="0.25">
      <c r="A252" s="5"/>
      <c r="B252" s="5"/>
      <c r="C252" s="5"/>
      <c r="D252" s="5"/>
      <c r="E252" s="5"/>
      <c r="F252" s="16"/>
    </row>
    <row r="253" spans="1:6" x14ac:dyDescent="0.25">
      <c r="A253" s="5"/>
      <c r="B253" s="5"/>
      <c r="C253" s="5"/>
      <c r="D253" s="5"/>
      <c r="E253" s="5"/>
      <c r="F253" s="16"/>
    </row>
    <row r="254" spans="1:6" x14ac:dyDescent="0.25">
      <c r="A254" s="5"/>
      <c r="B254" s="5"/>
      <c r="C254" s="5"/>
      <c r="D254" s="5"/>
      <c r="E254" s="5"/>
      <c r="F254" s="16"/>
    </row>
    <row r="255" spans="1:6" x14ac:dyDescent="0.25">
      <c r="A255" s="5"/>
      <c r="B255" s="5"/>
      <c r="C255" s="5"/>
      <c r="D255" s="5"/>
      <c r="E255" s="5"/>
      <c r="F255" s="16"/>
    </row>
    <row r="256" spans="1:6" x14ac:dyDescent="0.25">
      <c r="A256" s="5"/>
      <c r="B256" s="5"/>
      <c r="C256" s="5"/>
      <c r="D256" s="5"/>
      <c r="E256" s="5"/>
      <c r="F256" s="16"/>
    </row>
    <row r="257" spans="1:6" x14ac:dyDescent="0.25">
      <c r="A257" s="5"/>
      <c r="B257" s="5"/>
      <c r="C257" s="5"/>
      <c r="D257" s="5"/>
      <c r="E257" s="5"/>
      <c r="F257" s="16"/>
    </row>
    <row r="258" spans="1:6" x14ac:dyDescent="0.25">
      <c r="A258" s="5"/>
      <c r="B258" s="5"/>
      <c r="C258" s="5"/>
      <c r="D258" s="5"/>
      <c r="E258" s="5"/>
      <c r="F258" s="16"/>
    </row>
    <row r="259" spans="1:6" x14ac:dyDescent="0.25">
      <c r="A259" s="5"/>
      <c r="B259" s="5"/>
      <c r="C259" s="5"/>
      <c r="D259" s="5"/>
      <c r="E259" s="5"/>
      <c r="F259" s="16"/>
    </row>
    <row r="260" spans="1:6" x14ac:dyDescent="0.25">
      <c r="A260" s="5"/>
      <c r="B260" s="5"/>
      <c r="C260" s="5"/>
      <c r="D260" s="5"/>
      <c r="E260" s="5"/>
      <c r="F260" s="16"/>
    </row>
    <row r="261" spans="1:6" x14ac:dyDescent="0.25">
      <c r="A261" s="5"/>
      <c r="B261" s="5"/>
      <c r="C261" s="5"/>
      <c r="D261" s="5"/>
      <c r="E261" s="5"/>
      <c r="F261" s="16"/>
    </row>
    <row r="262" spans="1:6" x14ac:dyDescent="0.25">
      <c r="A262" s="5"/>
      <c r="B262" s="5"/>
      <c r="C262" s="5"/>
      <c r="D262" s="5"/>
      <c r="E262" s="5"/>
      <c r="F262" s="16"/>
    </row>
    <row r="263" spans="1:6" x14ac:dyDescent="0.25">
      <c r="A263" s="5"/>
      <c r="B263" s="5"/>
      <c r="C263" s="5"/>
      <c r="D263" s="5"/>
      <c r="E263" s="5"/>
      <c r="F263" s="16"/>
    </row>
    <row r="264" spans="1:6" x14ac:dyDescent="0.25">
      <c r="A264" s="5"/>
      <c r="B264" s="5"/>
      <c r="C264" s="5"/>
      <c r="D264" s="5"/>
      <c r="E264" s="5"/>
      <c r="F264" s="16"/>
    </row>
    <row r="265" spans="1:6" x14ac:dyDescent="0.25">
      <c r="A265" s="5"/>
      <c r="B265" s="5"/>
      <c r="C265" s="5"/>
      <c r="D265" s="5"/>
      <c r="E265" s="5"/>
      <c r="F265" s="16"/>
    </row>
    <row r="266" spans="1:6" x14ac:dyDescent="0.25">
      <c r="A266" s="5"/>
      <c r="B266" s="5"/>
      <c r="C266" s="5"/>
      <c r="D266" s="5"/>
      <c r="E266" s="5"/>
      <c r="F266" s="16"/>
    </row>
    <row r="267" spans="1:6" x14ac:dyDescent="0.25">
      <c r="A267" s="5"/>
      <c r="B267" s="5"/>
      <c r="C267" s="5"/>
      <c r="D267" s="5"/>
      <c r="E267" s="5"/>
      <c r="F267" s="16"/>
    </row>
    <row r="268" spans="1:6" x14ac:dyDescent="0.25">
      <c r="A268" s="5"/>
      <c r="B268" s="5"/>
      <c r="C268" s="5"/>
      <c r="D268" s="5"/>
      <c r="E268" s="5"/>
      <c r="F268" s="16"/>
    </row>
    <row r="269" spans="1:6" x14ac:dyDescent="0.25">
      <c r="A269" s="5"/>
      <c r="B269" s="5"/>
      <c r="C269" s="5"/>
      <c r="D269" s="5"/>
      <c r="E269" s="5"/>
      <c r="F269" s="16"/>
    </row>
    <row r="270" spans="1:6" x14ac:dyDescent="0.25">
      <c r="A270" s="5"/>
      <c r="B270" s="5"/>
      <c r="C270" s="5"/>
      <c r="D270" s="5"/>
      <c r="E270" s="5"/>
      <c r="F270" s="16"/>
    </row>
    <row r="271" spans="1:6" x14ac:dyDescent="0.25">
      <c r="A271" s="5"/>
      <c r="B271" s="5"/>
      <c r="C271" s="5"/>
      <c r="D271" s="5"/>
      <c r="E271" s="5"/>
      <c r="F271" s="16"/>
    </row>
    <row r="272" spans="1:6" x14ac:dyDescent="0.25">
      <c r="A272" s="5"/>
      <c r="B272" s="5"/>
      <c r="C272" s="5"/>
      <c r="D272" s="5"/>
      <c r="E272" s="5"/>
      <c r="F272" s="16"/>
    </row>
    <row r="273" spans="1:6" x14ac:dyDescent="0.25">
      <c r="A273" s="5"/>
      <c r="B273" s="5"/>
      <c r="C273" s="5"/>
      <c r="D273" s="5"/>
      <c r="E273" s="5"/>
      <c r="F273" s="16"/>
    </row>
    <row r="274" spans="1:6" x14ac:dyDescent="0.25">
      <c r="A274" s="5"/>
      <c r="B274" s="5"/>
      <c r="C274" s="5"/>
      <c r="D274" s="5"/>
      <c r="E274" s="5"/>
      <c r="F274" s="16"/>
    </row>
    <row r="275" spans="1:6" x14ac:dyDescent="0.25">
      <c r="A275" s="5"/>
      <c r="B275" s="5"/>
      <c r="C275" s="5"/>
      <c r="D275" s="5"/>
      <c r="E275" s="5"/>
      <c r="F275" s="16"/>
    </row>
    <row r="276" spans="1:6" x14ac:dyDescent="0.25">
      <c r="A276" s="5"/>
      <c r="B276" s="5"/>
      <c r="C276" s="5"/>
      <c r="D276" s="5"/>
      <c r="E276" s="5"/>
      <c r="F276" s="16"/>
    </row>
    <row r="277" spans="1:6" x14ac:dyDescent="0.25">
      <c r="A277" s="5"/>
      <c r="B277" s="5"/>
      <c r="C277" s="5"/>
      <c r="D277" s="5"/>
      <c r="E277" s="5"/>
      <c r="F277" s="16"/>
    </row>
    <row r="278" spans="1:6" x14ac:dyDescent="0.25">
      <c r="A278" s="5"/>
      <c r="B278" s="5"/>
      <c r="C278" s="5"/>
      <c r="D278" s="5"/>
      <c r="E278" s="5"/>
      <c r="F278" s="16"/>
    </row>
    <row r="279" spans="1:6" x14ac:dyDescent="0.25">
      <c r="A279" s="5"/>
      <c r="B279" s="5"/>
      <c r="C279" s="5"/>
      <c r="D279" s="5"/>
      <c r="E279" s="5"/>
      <c r="F279" s="16"/>
    </row>
    <row r="280" spans="1:6" x14ac:dyDescent="0.25">
      <c r="A280" s="5"/>
      <c r="B280" s="5"/>
      <c r="C280" s="5"/>
      <c r="D280" s="5"/>
      <c r="E280" s="5"/>
      <c r="F280" s="16"/>
    </row>
    <row r="281" spans="1:6" x14ac:dyDescent="0.25">
      <c r="A281" s="5"/>
      <c r="B281" s="5"/>
      <c r="C281" s="5"/>
      <c r="D281" s="5"/>
      <c r="E281" s="5"/>
      <c r="F281" s="16"/>
    </row>
    <row r="282" spans="1:6" x14ac:dyDescent="0.25">
      <c r="A282" s="5"/>
      <c r="B282" s="5"/>
      <c r="C282" s="5"/>
      <c r="D282" s="5"/>
      <c r="E282" s="5"/>
      <c r="F282" s="16"/>
    </row>
    <row r="283" spans="1:6" x14ac:dyDescent="0.25">
      <c r="A283" s="5"/>
      <c r="B283" s="5"/>
      <c r="C283" s="5"/>
      <c r="D283" s="5"/>
      <c r="E283" s="5"/>
      <c r="F283" s="16"/>
    </row>
    <row r="284" spans="1:6" x14ac:dyDescent="0.25">
      <c r="A284" s="5"/>
      <c r="B284" s="5"/>
      <c r="C284" s="5"/>
      <c r="D284" s="5"/>
      <c r="E284" s="5"/>
      <c r="F284" s="16"/>
    </row>
    <row r="285" spans="1:6" x14ac:dyDescent="0.25">
      <c r="A285" s="5"/>
      <c r="B285" s="5"/>
      <c r="C285" s="5"/>
      <c r="D285" s="5"/>
      <c r="E285" s="5"/>
      <c r="F285" s="16"/>
    </row>
    <row r="286" spans="1:6" x14ac:dyDescent="0.25">
      <c r="A286" s="5"/>
      <c r="B286" s="5"/>
      <c r="C286" s="5"/>
      <c r="D286" s="5"/>
      <c r="E286" s="5"/>
      <c r="F286" s="16"/>
    </row>
    <row r="287" spans="1:6" x14ac:dyDescent="0.25">
      <c r="A287" s="5"/>
      <c r="B287" s="5"/>
      <c r="C287" s="5"/>
      <c r="D287" s="5"/>
      <c r="E287" s="5"/>
      <c r="F287" s="16"/>
    </row>
    <row r="288" spans="1:6" x14ac:dyDescent="0.25">
      <c r="A288" s="5"/>
      <c r="B288" s="5"/>
      <c r="C288" s="5"/>
      <c r="D288" s="5"/>
      <c r="E288" s="5"/>
      <c r="F288" s="16"/>
    </row>
    <row r="289" spans="1:6" x14ac:dyDescent="0.25">
      <c r="A289" s="5"/>
      <c r="B289" s="5"/>
      <c r="C289" s="5"/>
      <c r="D289" s="5"/>
      <c r="E289" s="5"/>
      <c r="F289" s="16"/>
    </row>
    <row r="290" spans="1:6" x14ac:dyDescent="0.25">
      <c r="A290" s="5"/>
      <c r="B290" s="5"/>
      <c r="C290" s="5"/>
      <c r="D290" s="5"/>
      <c r="E290" s="5"/>
      <c r="F290" s="16"/>
    </row>
    <row r="291" spans="1:6" x14ac:dyDescent="0.25">
      <c r="A291" s="5"/>
      <c r="B291" s="5"/>
      <c r="C291" s="5"/>
      <c r="D291" s="5"/>
      <c r="E291" s="5"/>
      <c r="F291" s="16"/>
    </row>
    <row r="292" spans="1:6" x14ac:dyDescent="0.25">
      <c r="A292" s="5"/>
      <c r="B292" s="5"/>
      <c r="C292" s="5"/>
      <c r="D292" s="5"/>
      <c r="E292" s="5"/>
      <c r="F292" s="16"/>
    </row>
    <row r="293" spans="1:6" x14ac:dyDescent="0.25">
      <c r="A293" s="5"/>
      <c r="B293" s="5"/>
      <c r="C293" s="5"/>
      <c r="D293" s="5"/>
      <c r="E293" s="5"/>
      <c r="F293" s="16"/>
    </row>
    <row r="294" spans="1:6" x14ac:dyDescent="0.25">
      <c r="A294" s="5"/>
      <c r="B294" s="5"/>
      <c r="C294" s="5"/>
      <c r="D294" s="5"/>
      <c r="E294" s="5"/>
      <c r="F294" s="16"/>
    </row>
    <row r="295" spans="1:6" x14ac:dyDescent="0.25">
      <c r="A295" s="5"/>
      <c r="B295" s="5"/>
      <c r="C295" s="5"/>
      <c r="D295" s="5"/>
      <c r="E295" s="5"/>
      <c r="F295" s="16"/>
    </row>
    <row r="296" spans="1:6" x14ac:dyDescent="0.25">
      <c r="A296" s="5"/>
      <c r="B296" s="5"/>
      <c r="C296" s="5"/>
      <c r="D296" s="5"/>
      <c r="E296" s="5"/>
      <c r="F296" s="16"/>
    </row>
    <row r="297" spans="1:6" x14ac:dyDescent="0.25">
      <c r="A297" s="5"/>
      <c r="B297" s="5"/>
      <c r="C297" s="5"/>
      <c r="D297" s="5"/>
      <c r="E297" s="5"/>
      <c r="F297" s="16"/>
    </row>
    <row r="298" spans="1:6" x14ac:dyDescent="0.25">
      <c r="A298" s="5"/>
      <c r="B298" s="5"/>
      <c r="C298" s="5"/>
      <c r="D298" s="5"/>
      <c r="E298" s="5"/>
      <c r="F298" s="16"/>
    </row>
    <row r="299" spans="1:6" x14ac:dyDescent="0.25">
      <c r="A299" s="5"/>
      <c r="B299" s="5"/>
      <c r="C299" s="5"/>
      <c r="D299" s="5"/>
      <c r="E299" s="5"/>
      <c r="F299" s="16"/>
    </row>
    <row r="300" spans="1:6" x14ac:dyDescent="0.25">
      <c r="A300" s="5"/>
      <c r="B300" s="5"/>
      <c r="C300" s="5"/>
      <c r="D300" s="5"/>
      <c r="E300" s="5"/>
      <c r="F300" s="16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opLeftCell="A4" workbookViewId="0">
      <selection activeCell="A12" activeCellId="1" sqref="A9:G9 A12:G12"/>
    </sheetView>
  </sheetViews>
  <sheetFormatPr defaultRowHeight="15" x14ac:dyDescent="0.25"/>
  <cols>
    <col min="1" max="1" width="29.5703125" style="27" customWidth="1"/>
    <col min="2" max="2" width="8.5703125" style="27" customWidth="1"/>
    <col min="3" max="3" width="25.28515625" style="27" customWidth="1"/>
    <col min="4" max="6" width="9.85546875" style="27" customWidth="1"/>
    <col min="7" max="7" width="9.85546875" style="52" customWidth="1"/>
    <col min="8" max="16384" width="9.140625" style="27"/>
  </cols>
  <sheetData>
    <row r="1" spans="1:8" ht="18.75" x14ac:dyDescent="0.3">
      <c r="A1" s="25" t="s">
        <v>5</v>
      </c>
      <c r="B1" s="26"/>
    </row>
    <row r="3" spans="1:8" s="31" customFormat="1" ht="18.75" x14ac:dyDescent="0.3">
      <c r="A3" s="28" t="s">
        <v>9</v>
      </c>
      <c r="B3" s="28"/>
      <c r="C3" s="28"/>
      <c r="D3" s="28"/>
      <c r="E3" s="29"/>
      <c r="F3" s="25" t="s">
        <v>0</v>
      </c>
      <c r="G3" s="30">
        <v>2</v>
      </c>
      <c r="H3" s="29"/>
    </row>
    <row r="4" spans="1:8" x14ac:dyDescent="0.25">
      <c r="A4" s="32"/>
      <c r="B4" s="32"/>
      <c r="C4" s="32"/>
      <c r="D4" s="32"/>
      <c r="E4" s="32"/>
      <c r="F4" s="32"/>
      <c r="G4" s="53"/>
      <c r="H4" s="32"/>
    </row>
    <row r="5" spans="1:8" ht="45" x14ac:dyDescent="0.25">
      <c r="A5" s="33" t="s">
        <v>1</v>
      </c>
      <c r="B5" s="33" t="s">
        <v>6</v>
      </c>
      <c r="C5" s="33" t="s">
        <v>7</v>
      </c>
      <c r="D5" s="33" t="s">
        <v>2</v>
      </c>
      <c r="E5" s="33" t="s">
        <v>2</v>
      </c>
      <c r="F5" s="34" t="s">
        <v>3</v>
      </c>
      <c r="G5" s="54" t="s">
        <v>4</v>
      </c>
      <c r="H5" s="32"/>
    </row>
    <row r="6" spans="1:8" ht="29.25" customHeight="1" x14ac:dyDescent="0.25">
      <c r="A6" s="35" t="str">
        <f t="array" ref="A6">IFERROR(INDEX(Všichni!A$6:A$300, SMALL(IF(Všichni!$F$6:$F$300="ž", IF(Všichni!$B$6:$B$300&gt;=2011, ROW(Všichni!$A11:$A305)-ROW(Všichni!$A10))), ROWS(Všichni!A$6:'Všichni'!A11))),"")</f>
        <v>Živná, Barbora</v>
      </c>
      <c r="B6" s="35">
        <f t="array" ref="B6">IFERROR(INDEX(Všichni!B$6:B$300, SMALL(IF(Všichni!$F$6:$F$300="ž", IF(Všichni!$B$6:$B$300&gt;=2011, ROW(Všichni!$A11:$A305)-ROW(Všichni!$A10))), ROWS(Všichni!B$6:'Všichni'!B11))),"")</f>
        <v>2012</v>
      </c>
      <c r="C6" s="35" t="str">
        <f t="array" ref="C6">IFERROR(INDEX(Všichni!C$6:C$300, SMALL(IF(Všichni!$F$6:$F$300="ž", IF(Všichni!$B$6:$B$300&gt;=2011, ROW(Všichni!$A11:$A305)-ROW(Všichni!$A10))), ROWS(Všichni!C$6:'Všichni'!C11))),"")</f>
        <v>Sokol Vinohrady</v>
      </c>
      <c r="D6" s="37">
        <v>3.1018518518518522E-3</v>
      </c>
      <c r="E6" s="36">
        <v>3.2175925925925926E-3</v>
      </c>
      <c r="F6" s="36">
        <f>IF(MIN(D6,E6)&gt;0,MIN(D6,E6),"")</f>
        <v>3.1018518518518522E-3</v>
      </c>
      <c r="G6" s="55">
        <f>IFERROR(RANK(F6,F:F,1),"")</f>
        <v>1</v>
      </c>
      <c r="H6" s="27">
        <v>4.28</v>
      </c>
    </row>
    <row r="7" spans="1:8" ht="29.25" customHeight="1" x14ac:dyDescent="0.25">
      <c r="A7" s="35" t="str">
        <f t="array" ref="A7">IFERROR(INDEX(Všichni!A$6:A$300, SMALL(IF(Všichni!$F$6:$F$300="ž", IF(Všichni!$B$6:$B$300&gt;=2011, ROW(Všichni!$A7:$A301)-ROW(Všichni!$A6))), ROWS(Všichni!A$6:'Všichni'!A7))),"")</f>
        <v>Plavcová, Karolina</v>
      </c>
      <c r="B7" s="35">
        <f t="array" ref="B7">IFERROR(INDEX(Všichni!B$6:B$300, SMALL(IF(Všichni!$F$6:$F$300="ž", IF(Všichni!$B$6:$B$300&gt;=2011, ROW(Všichni!$A7:$A301)-ROW(Všichni!$A6))), ROWS(Všichni!B$6:'Všichni'!B7))),"")</f>
        <v>2011</v>
      </c>
      <c r="C7" s="35" t="str">
        <f t="array" ref="C7">IFERROR(INDEX(Všichni!C$6:C$300, SMALL(IF(Všichni!$F$6:$F$300="ž", IF(Všichni!$B$6:$B$300&gt;=2011, ROW(Všichni!$A7:$A301)-ROW(Všichni!$A6))), ROWS(Všichni!C$6:'Všichni'!C7))),"")</f>
        <v>Sokol Cítov</v>
      </c>
      <c r="D7" s="51" t="s">
        <v>198</v>
      </c>
      <c r="E7" s="51" t="s">
        <v>197</v>
      </c>
      <c r="F7" s="51" t="s">
        <v>197</v>
      </c>
      <c r="G7" s="55">
        <v>2</v>
      </c>
      <c r="H7" s="27">
        <v>4.63</v>
      </c>
    </row>
    <row r="8" spans="1:8" ht="29.25" customHeight="1" x14ac:dyDescent="0.25">
      <c r="A8" s="35" t="str">
        <f t="array" ref="A8">IFERROR(INDEX(Všichni!A$6:A$300, SMALL(IF(Všichni!$F$6:$F$300="ž", IF(Všichni!$B$6:$B$300&gt;=2011, ROW(Všichni!$A6:$A300)-ROW(Všichni!$A5))), ROWS(Všichni!A$6:'Všichni'!A6))),"")</f>
        <v>Novotná, Matylda</v>
      </c>
      <c r="B8" s="35">
        <f t="array" ref="B8">IFERROR(INDEX(Všichni!B$6:B$300, SMALL(IF(Všichni!$F$6:$F$300="ž", IF(Všichni!$B$6:$B$300&gt;=2011, ROW(Všichni!$A6:$A300)-ROW(Všichni!$A5))), ROWS(Všichni!B$6:'Všichni'!B6))),"")</f>
        <v>2011</v>
      </c>
      <c r="C8" s="35" t="str">
        <f t="array" ref="C8">IFERROR(INDEX(Všichni!C$6:C$300, SMALL(IF(Všichni!$F$6:$F$300="ž", IF(Všichni!$B$6:$B$300&gt;=2011, ROW(Všichni!$A6:$A300)-ROW(Všichni!$A5))), ROWS(Všichni!C$6:'Všichni'!C6))),"")</f>
        <v>DDM Praha 2</v>
      </c>
      <c r="D8" s="36">
        <v>4.0393518518518521E-3</v>
      </c>
      <c r="E8" s="51" t="s">
        <v>199</v>
      </c>
      <c r="F8" s="36">
        <f>IF(MIN(D8,E8)&gt;0,MIN(D8,E8),"")</f>
        <v>4.0393518518518521E-3</v>
      </c>
      <c r="G8" s="55">
        <v>3</v>
      </c>
      <c r="H8" s="27">
        <v>5.49</v>
      </c>
    </row>
    <row r="9" spans="1:8" ht="29.25" customHeight="1" x14ac:dyDescent="0.25">
      <c r="A9" s="70" t="str">
        <f t="array" ref="A9">IFERROR(INDEX(Všichni!A$6:A$300, SMALL(IF(Všichni!$F$6:$F$300="ž", IF(Všichni!$B$6:$B$300&gt;=2011, ROW(Všichni!$A8:$A302)-ROW(Všichni!$A7))), ROWS(Všichni!A$6:'Všichni'!A8))),"")</f>
        <v>Mynaříková, Dorota</v>
      </c>
      <c r="B9" s="70">
        <f t="array" ref="B9">IFERROR(INDEX(Všichni!B$6:B$300, SMALL(IF(Všichni!$F$6:$F$300="ž", IF(Všichni!$B$6:$B$300&gt;=2011, ROW(Všichni!$A8:$A302)-ROW(Všichni!$A7))), ROWS(Všichni!B$6:'Všichni'!B8))),"")</f>
        <v>2012</v>
      </c>
      <c r="C9" s="70" t="str">
        <f t="array" ref="C9">IFERROR(INDEX(Všichni!C$6:C$300, SMALL(IF(Všichni!$F$6:$F$300="ž", IF(Všichni!$B$6:$B$300&gt;=2011, ROW(Všichni!$A8:$A302)-ROW(Všichni!$A7))), ROWS(Všichni!C$6:'Všichni'!C8))),"")</f>
        <v>Sokol Cítov</v>
      </c>
      <c r="D9" s="71">
        <v>3.4722222222222224E-2</v>
      </c>
      <c r="E9" s="71">
        <v>3.4722222222222224E-2</v>
      </c>
      <c r="F9" s="71">
        <f>IF(MIN(D9,E9)&gt;0,MIN(D9,E9),"")</f>
        <v>3.4722222222222224E-2</v>
      </c>
      <c r="G9" s="69" t="s">
        <v>200</v>
      </c>
    </row>
    <row r="10" spans="1:8" ht="29.25" customHeight="1" x14ac:dyDescent="0.25">
      <c r="A10" s="35" t="str">
        <f t="array" ref="A10">IFERROR(INDEX(Všichni!A$6:A$300, SMALL(IF(Všichni!$F$6:$F$300="ž", IF(Všichni!$B$6:$B$300&gt;=2011, ROW(Všichni!$A9:$A303)-ROW(Všichni!$A8))), ROWS(Všichni!A$6:'Všichni'!A9))),"")</f>
        <v>Zbrojová, Emilka</v>
      </c>
      <c r="B10" s="35">
        <f t="array" ref="B10">IFERROR(INDEX(Všichni!B$6:B$300, SMALL(IF(Všichni!$F$6:$F$300="ž", IF(Všichni!$B$6:$B$300&gt;=2011, ROW(Všichni!$A9:$A303)-ROW(Všichni!$A8))), ROWS(Všichni!B$6:'Všichni'!B9))),"")</f>
        <v>2013</v>
      </c>
      <c r="C10" s="35"/>
      <c r="D10" s="36">
        <v>3.4722222222222224E-2</v>
      </c>
      <c r="E10" s="36">
        <v>3.4722222222222224E-2</v>
      </c>
      <c r="F10" s="36">
        <f>IF(MIN(D10,E10)&gt;0,MIN(D10,E10),"")</f>
        <v>3.4722222222222224E-2</v>
      </c>
      <c r="G10" s="56" t="s">
        <v>200</v>
      </c>
    </row>
    <row r="11" spans="1:8" ht="29.25" customHeight="1" x14ac:dyDescent="0.25">
      <c r="A11" s="35" t="str">
        <f t="array" ref="A11">IFERROR(INDEX(Všichni!A$6:A$300, SMALL(IF(Všichni!$F$6:$F$300="ž", IF(Všichni!$B$6:$B$300&gt;=2011, ROW(Všichni!$A10:$A304)-ROW(Všichni!$A9))), ROWS(Všichni!A$6:'Všichni'!A10))),"")</f>
        <v>Zeizingerová,Vilma</v>
      </c>
      <c r="B11" s="35">
        <f t="array" ref="B11">IFERROR(INDEX(Všichni!B$6:B$300, SMALL(IF(Všichni!$F$6:$F$300="ž", IF(Všichni!$B$6:$B$300&gt;=2011, ROW(Všichni!$A10:$A304)-ROW(Všichni!$A9))), ROWS(Všichni!B$6:'Všichni'!B10))),"")</f>
        <v>2012</v>
      </c>
      <c r="C11" s="35" t="str">
        <f t="array" ref="C11">IFERROR(INDEX(Všichni!C$6:C$300, SMALL(IF(Všichni!$F$6:$F$300="ž", IF(Všichni!$B$6:$B$300&gt;=2011, ROW(Všichni!$A10:$A304)-ROW(Všichni!$A9))), ROWS(Všichni!C$6:'Všichni'!C10))),"")</f>
        <v>Sokol Kobylisy</v>
      </c>
      <c r="D11" s="36">
        <v>3.4722222222222224E-2</v>
      </c>
      <c r="E11" s="36">
        <v>3.4722222222222224E-2</v>
      </c>
      <c r="F11" s="36">
        <f>IF(MIN(D11,E11)&gt;0,MIN(D11,E11),"")</f>
        <v>3.4722222222222224E-2</v>
      </c>
      <c r="G11" s="56" t="s">
        <v>200</v>
      </c>
    </row>
    <row r="12" spans="1:8" ht="29.25" customHeight="1" x14ac:dyDescent="0.25">
      <c r="A12" s="70" t="s">
        <v>93</v>
      </c>
      <c r="B12" s="70">
        <f t="array" ref="B12">IFERROR(INDEX(Všichni!B$6:B$300, SMALL(IF(Všichni!$F$6:$F$300="ž", IF(Všichni!$B$6:$B$300&gt;=2011, ROW(Všichni!$A12:$A306)-ROW(Všichni!$A11))), ROWS(Všichni!B$6:'Všichni'!B12))),"")</f>
        <v>2012</v>
      </c>
      <c r="C12" s="70"/>
      <c r="D12" s="71"/>
      <c r="E12" s="71"/>
      <c r="F12" s="71" t="str">
        <f t="shared" ref="F12" si="0">IF(MIN(D12,E12)&gt;0,MIN(D12,E12),"")</f>
        <v/>
      </c>
      <c r="G12" s="72" t="str">
        <f>IFERROR(RANK(F12,F:F,1),"")</f>
        <v/>
      </c>
    </row>
  </sheetData>
  <sortState ref="A6:G11">
    <sortCondition ref="G6:G11"/>
  </sortState>
  <conditionalFormatting sqref="F6:F12">
    <cfRule type="cellIs" dxfId="1" priority="1" operator="equal">
      <formula>0</formula>
    </cfRule>
  </conditionalFormatting>
  <pageMargins left="0" right="0" top="0" bottom="0" header="0.31496062992125984" footer="0.31496062992125984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opLeftCell="A14" workbookViewId="0">
      <selection activeCell="C22" sqref="C22"/>
    </sheetView>
  </sheetViews>
  <sheetFormatPr defaultRowHeight="15" x14ac:dyDescent="0.25"/>
  <cols>
    <col min="1" max="1" width="29.5703125" style="27" customWidth="1"/>
    <col min="2" max="2" width="8.5703125" style="27" customWidth="1"/>
    <col min="3" max="3" width="25.28515625" style="27" customWidth="1"/>
    <col min="4" max="6" width="9.85546875" style="38" customWidth="1"/>
    <col min="7" max="7" width="9.85546875" style="27" customWidth="1"/>
    <col min="8" max="8" width="9.140625" style="57"/>
    <col min="9" max="16384" width="9.140625" style="27"/>
  </cols>
  <sheetData>
    <row r="1" spans="1:8" ht="18.75" x14ac:dyDescent="0.3">
      <c r="A1" s="25" t="s">
        <v>5</v>
      </c>
      <c r="B1" s="26"/>
    </row>
    <row r="3" spans="1:8" s="31" customFormat="1" ht="18.75" x14ac:dyDescent="0.3">
      <c r="A3" s="39" t="s">
        <v>10</v>
      </c>
      <c r="B3" s="39"/>
      <c r="C3" s="39"/>
      <c r="D3" s="40"/>
      <c r="E3" s="41"/>
      <c r="F3" s="42" t="s">
        <v>0</v>
      </c>
      <c r="G3" s="43">
        <v>3</v>
      </c>
      <c r="H3" s="58"/>
    </row>
    <row r="4" spans="1:8" x14ac:dyDescent="0.25">
      <c r="A4" s="44"/>
      <c r="B4" s="44"/>
      <c r="C4" s="44"/>
      <c r="D4" s="45"/>
      <c r="E4" s="45"/>
      <c r="F4" s="45"/>
      <c r="G4" s="44"/>
      <c r="H4" s="59"/>
    </row>
    <row r="5" spans="1:8" ht="45" x14ac:dyDescent="0.25">
      <c r="A5" s="46" t="s">
        <v>1</v>
      </c>
      <c r="B5" s="46" t="s">
        <v>6</v>
      </c>
      <c r="C5" s="46" t="s">
        <v>7</v>
      </c>
      <c r="D5" s="47" t="s">
        <v>2</v>
      </c>
      <c r="E5" s="47" t="s">
        <v>2</v>
      </c>
      <c r="F5" s="48" t="s">
        <v>3</v>
      </c>
      <c r="G5" s="46" t="s">
        <v>4</v>
      </c>
      <c r="H5" s="59"/>
    </row>
    <row r="6" spans="1:8" ht="29.25" customHeight="1" x14ac:dyDescent="0.25">
      <c r="A6" s="49" t="str">
        <f t="array" ref="A6">IFERROR(INDEX(Všichni!A$6:A$300, SMALL(IF(Všichni!$F$6:$F$300="ž", IF(Všichni!$B$6:$B$300&gt;=2009, IF(Všichni!$B$6:$B$300&lt;=2010, ROW(Všichni!$A8:$A302)-ROW(Všichni!$A7)))), ROWS(Všichni!A$6:'Všichni'!A8))),"")</f>
        <v>Ditrichová,Beáta</v>
      </c>
      <c r="B6" s="49">
        <f t="array" ref="B6">IFERROR(INDEX(Všichni!B$6:B$300, SMALL(IF(Všichni!$F$6:$F$300="ž", IF(Všichni!$B$6:$B$300&gt;=2009, IF(Všichni!$B$6:$B$300&lt;=2010, ROW(Všichni!$A8:$A302)-ROW(Všichni!$A7)))), ROWS(Všichni!B$6:'Všichni'!B8))),"")</f>
        <v>2009</v>
      </c>
      <c r="C6" s="49" t="str">
        <f t="array" ref="C6">IFERROR(INDEX(Všichni!C$6:C$300, SMALL(IF(Všichni!$F$6:$F$300="ž", IF(Všichni!$B$6:$B$300&gt;=2009, IF(Všichni!$B$6:$B$300&lt;=2010, ROW(Všichni!$A8:$A302)-ROW(Všichni!$A7)))), ROWS(Všichni!C$6:'Všichni'!C8))),"")</f>
        <v>Sokol Hlubočepy</v>
      </c>
      <c r="D6" s="50">
        <v>5.5787037037037045E-5</v>
      </c>
      <c r="E6" s="50">
        <v>5.5671296296296305E-5</v>
      </c>
      <c r="F6" s="50">
        <v>5.5671296296296305E-5</v>
      </c>
      <c r="G6" s="49">
        <f t="shared" ref="G6:G26" si="0">IFERROR(RANK(F6,F:F,1),"")</f>
        <v>1</v>
      </c>
      <c r="H6" s="64">
        <v>4.8099999999999996</v>
      </c>
    </row>
    <row r="7" spans="1:8" ht="29.25" customHeight="1" x14ac:dyDescent="0.25">
      <c r="A7" s="49" t="str">
        <f t="array" ref="A7">IFERROR(INDEX(Všichni!A$6:A$300, SMALL(IF(Všichni!$F$6:$F$300="ž", IF(Všichni!$B$6:$B$300&gt;=2009, IF(Všichni!$B$6:$B$300&lt;=2010, ROW(Všichni!$A26:$A320)-ROW(Všichni!$A25)))), ROWS(Všichni!A$6:'Všichni'!A26))),"")</f>
        <v>Peterková, Violeta</v>
      </c>
      <c r="B7" s="49">
        <f t="array" ref="B7">IFERROR(INDEX(Všichni!B$6:B$300, SMALL(IF(Všichni!$F$6:$F$300="ž", IF(Všichni!$B$6:$B$300&gt;=2009, IF(Všichni!$B$6:$B$300&lt;=2010, ROW(Všichni!$A26:$A320)-ROW(Všichni!$A25)))), ROWS(Všichni!B$6:'Všichni'!B26))),"")</f>
        <v>2009</v>
      </c>
      <c r="C7" s="49" t="str">
        <f t="array" ref="C7">IFERROR(INDEX(Všichni!C$6:C$300, SMALL(IF(Všichni!$F$6:$F$300="ž", IF(Všichni!$B$6:$B$300&gt;=2009, IF(Všichni!$B$6:$B$300&lt;=2010, ROW(Všichni!$A26:$A320)-ROW(Všichni!$A25)))), ROWS(Všichni!C$6:'Všichni'!C26))),"")</f>
        <v>Sokol Vinohrady</v>
      </c>
      <c r="D7" s="50">
        <v>5.7175925925925926E-5</v>
      </c>
      <c r="E7" s="50">
        <v>5.6712962962962972E-5</v>
      </c>
      <c r="F7" s="50">
        <f t="shared" ref="F7:F12" si="1">IF(MIN(D7,E7)&gt;0,MIN(D7,E7),"")</f>
        <v>5.6712962962962972E-5</v>
      </c>
      <c r="G7" s="49">
        <f t="shared" si="0"/>
        <v>2</v>
      </c>
      <c r="H7" s="57">
        <v>4.9000000000000004</v>
      </c>
    </row>
    <row r="8" spans="1:8" ht="29.25" customHeight="1" x14ac:dyDescent="0.25">
      <c r="A8" s="49" t="str">
        <f t="array" ref="A8">IFERROR(INDEX(Všichni!A$6:A$300, SMALL(IF(Všichni!$F$6:$F$300="ž", IF(Všichni!$B$6:$B$300&gt;=2009, IF(Všichni!$B$6:$B$300&lt;=2010, ROW(Všichni!$A24:$A318)-ROW(Všichni!$A23)))), ROWS(Všichni!A$6:'Všichni'!A24))),"")</f>
        <v>Hoduláková,Adina</v>
      </c>
      <c r="B8" s="49">
        <f t="array" ref="B8">IFERROR(INDEX(Všichni!B$6:B$300, SMALL(IF(Všichni!$F$6:$F$300="ž", IF(Všichni!$B$6:$B$300&gt;=2009, IF(Všichni!$B$6:$B$300&lt;=2010, ROW(Všichni!$A24:$A318)-ROW(Všichni!$A23)))), ROWS(Všichni!B$6:'Všichni'!B24))),"")</f>
        <v>2010</v>
      </c>
      <c r="C8" s="49" t="str">
        <f t="array" ref="C8">IFERROR(INDEX(Všichni!C$6:C$300, SMALL(IF(Všichni!$F$6:$F$300="ž", IF(Všichni!$B$6:$B$300&gt;=2009, IF(Všichni!$B$6:$B$300&lt;=2010, ROW(Všichni!$A24:$A318)-ROW(Všichni!$A23)))), ROWS(Všichni!C$6:'Všichni'!C24))),"")</f>
        <v>Sokol Vinohrady</v>
      </c>
      <c r="D8" s="50">
        <v>6.3541666666666662E-5</v>
      </c>
      <c r="E8" s="50">
        <v>6.1921296296296288E-5</v>
      </c>
      <c r="F8" s="50">
        <f t="shared" si="1"/>
        <v>6.1921296296296288E-5</v>
      </c>
      <c r="G8" s="49">
        <f t="shared" si="0"/>
        <v>3</v>
      </c>
      <c r="H8" s="57">
        <v>5.35</v>
      </c>
    </row>
    <row r="9" spans="1:8" ht="29.25" customHeight="1" x14ac:dyDescent="0.25">
      <c r="A9" s="49" t="str">
        <f t="array" ref="A9">IFERROR(INDEX(Všichni!A$6:A$300, SMALL(IF(Všichni!$F$6:$F$300="ž", IF(Všichni!$B$6:$B$300&gt;=2009, IF(Všichni!$B$6:$B$300&lt;=2010, ROW(Všichni!$A21:$A315)-ROW(Všichni!$A20)))), ROWS(Všichni!A$6:'Všichni'!A21))),"")</f>
        <v>Zeizengerová, Ema</v>
      </c>
      <c r="B9" s="49">
        <f t="array" ref="B9">IFERROR(INDEX(Všichni!B$6:B$300, SMALL(IF(Všichni!$F$6:$F$300="ž", IF(Všichni!$B$6:$B$300&gt;=2009, IF(Všichni!$B$6:$B$300&lt;=2010, ROW(Všichni!$A21:$A315)-ROW(Všichni!$A20)))), ROWS(Všichni!B$6:'Všichni'!B21))),"")</f>
        <v>2009</v>
      </c>
      <c r="C9" s="49" t="str">
        <f t="array" ref="C9">IFERROR(INDEX(Všichni!C$6:C$300, SMALL(IF(Všichni!$F$6:$F$300="ž", IF(Všichni!$B$6:$B$300&gt;=2009, IF(Všichni!$B$6:$B$300&lt;=2010, ROW(Všichni!$A21:$A315)-ROW(Všichni!$A20)))), ROWS(Všichni!C$6:'Všichni'!C21))),"")</f>
        <v>sokolo kobylisy</v>
      </c>
      <c r="D9" s="50">
        <v>7.1527777777777765E-5</v>
      </c>
      <c r="E9" s="50">
        <v>7.1990740740740725E-5</v>
      </c>
      <c r="F9" s="50">
        <f t="shared" si="1"/>
        <v>7.1527777777777765E-5</v>
      </c>
      <c r="G9" s="49">
        <f t="shared" si="0"/>
        <v>4</v>
      </c>
      <c r="H9" s="57">
        <v>6.18</v>
      </c>
    </row>
    <row r="10" spans="1:8" ht="29.25" customHeight="1" x14ac:dyDescent="0.25">
      <c r="A10" s="49" t="str">
        <f t="array" ref="A10">IFERROR(INDEX(Všichni!A$6:A$300, SMALL(IF(Všichni!$F$6:$F$300="ž", IF(Všichni!$B$6:$B$300&gt;=2009, IF(Všichni!$B$6:$B$300&lt;=2010, ROW(Všichni!$A27:$A321)-ROW(Všichni!$A26)))), ROWS(Všichni!A$6:'Všichni'!A27))),"")</f>
        <v>Petrovická,Tereza</v>
      </c>
      <c r="B10" s="49">
        <f t="array" ref="B10">IFERROR(INDEX(Všichni!B$6:B$300, SMALL(IF(Všichni!$F$6:$F$300="ž", IF(Všichni!$B$6:$B$300&gt;=2009, IF(Všichni!$B$6:$B$300&lt;=2010, ROW(Všichni!$A27:$A321)-ROW(Všichni!$A26)))), ROWS(Všichni!B$6:'Všichni'!B27))),"")</f>
        <v>2009</v>
      </c>
      <c r="C10" s="49" t="str">
        <f t="array" ref="C10">IFERROR(INDEX(Všichni!C$6:C$300, SMALL(IF(Všichni!$F$6:$F$300="ž", IF(Všichni!$B$6:$B$300&gt;=2009, IF(Všichni!$B$6:$B$300&lt;=2010, ROW(Všichni!$A27:$A321)-ROW(Všichni!$A26)))), ROWS(Všichni!C$6:'Všichni'!C27))),"")</f>
        <v>Sokol Vinohrady</v>
      </c>
      <c r="D10" s="50">
        <v>7.5462962962962954E-5</v>
      </c>
      <c r="E10" s="50">
        <v>7.6273148148148134E-5</v>
      </c>
      <c r="F10" s="50">
        <f t="shared" si="1"/>
        <v>7.5462962962962954E-5</v>
      </c>
      <c r="G10" s="49">
        <f t="shared" si="0"/>
        <v>5</v>
      </c>
      <c r="H10" s="57">
        <v>6.52</v>
      </c>
    </row>
    <row r="11" spans="1:8" ht="29.25" customHeight="1" x14ac:dyDescent="0.25">
      <c r="A11" s="49" t="str">
        <f t="array" ref="A11">IFERROR(INDEX(Všichni!A$6:A$300, SMALL(IF(Všichni!$F$6:$F$300="ž", IF(Všichni!$B$6:$B$300&gt;=2009, IF(Všichni!$B$6:$B$300&lt;=2010, ROW(Všichni!$A11:$A305)-ROW(Všichni!$A10)))), ROWS(Všichni!A$6:'Všichni'!A11))),"")</f>
        <v>Susová, Ester</v>
      </c>
      <c r="B11" s="49">
        <f t="array" ref="B11">IFERROR(INDEX(Všichni!B$6:B$300, SMALL(IF(Všichni!$F$6:$F$300="ž", IF(Všichni!$B$6:$B$300&gt;=2009, IF(Všichni!$B$6:$B$300&lt;=2010, ROW(Všichni!$A11:$A305)-ROW(Všichni!$A10)))), ROWS(Všichni!B$6:'Všichni'!B11))),"")</f>
        <v>2009</v>
      </c>
      <c r="C11" s="49" t="str">
        <f t="array" ref="C11">IFERROR(INDEX(Všichni!C$6:C$300, SMALL(IF(Všichni!$F$6:$F$300="ž", IF(Všichni!$B$6:$B$300&gt;=2009, IF(Všichni!$B$6:$B$300&lt;=2010, ROW(Všichni!$A11:$A305)-ROW(Všichni!$A10)))), ROWS(Všichni!C$6:'Všichni'!C11))),"")</f>
        <v>Sokol Královské Vinohrady</v>
      </c>
      <c r="D11" s="50">
        <v>7.6157407407407407E-5</v>
      </c>
      <c r="E11" s="50">
        <v>7.9513888888888896E-5</v>
      </c>
      <c r="F11" s="50">
        <f t="shared" si="1"/>
        <v>7.6157407407407407E-5</v>
      </c>
      <c r="G11" s="49">
        <f t="shared" si="0"/>
        <v>6</v>
      </c>
      <c r="H11" s="57">
        <v>6.58</v>
      </c>
    </row>
    <row r="12" spans="1:8" ht="29.25" customHeight="1" x14ac:dyDescent="0.25">
      <c r="A12" s="49" t="str">
        <f t="array" ref="A12">IFERROR(INDEX(Všichni!A$6:A$300, SMALL(IF(Všichni!$F$6:$F$300="ž", IF(Všichni!$B$6:$B$300&gt;=2009, IF(Všichni!$B$6:$B$300&lt;=2010, ROW(Všichni!$A18:$A312)-ROW(Všichni!$A17)))), ROWS(Všichni!A$6:'Všichni'!A18))),"")</f>
        <v>Zbrojová, Justinka</v>
      </c>
      <c r="B12" s="49">
        <f t="array" ref="B12">IFERROR(INDEX(Všichni!B$6:B$300, SMALL(IF(Všichni!$F$6:$F$300="ž", IF(Všichni!$B$6:$B$300&gt;=2009, IF(Všichni!$B$6:$B$300&lt;=2010, ROW(Všichni!$A18:$A312)-ROW(Všichni!$A17)))), ROWS(Všichni!B$6:'Všichni'!B18))),"")</f>
        <v>2010</v>
      </c>
      <c r="C12" s="49">
        <f t="array" ref="C12">IFERROR(INDEX(Všichni!C$6:C$300, SMALL(IF(Všichni!$F$6:$F$300="ž", IF(Všichni!$B$6:$B$300&gt;=2009, IF(Všichni!$B$6:$B$300&lt;=2010, ROW(Všichni!$A18:$A312)-ROW(Všichni!$A17)))), ROWS(Všichni!C$6:'Všichni'!C18))),"")</f>
        <v>0</v>
      </c>
      <c r="D12" s="50">
        <v>8.3564814814814811E-5</v>
      </c>
      <c r="E12" s="50">
        <v>8.287037037037037E-5</v>
      </c>
      <c r="F12" s="50">
        <f t="shared" si="1"/>
        <v>8.287037037037037E-5</v>
      </c>
      <c r="G12" s="49">
        <f t="shared" si="0"/>
        <v>7</v>
      </c>
      <c r="H12" s="57">
        <v>7.16</v>
      </c>
    </row>
    <row r="13" spans="1:8" ht="29.25" customHeight="1" x14ac:dyDescent="0.25">
      <c r="A13" s="49" t="str">
        <f t="array" ref="A13">IFERROR(INDEX(Všichni!A$6:A$300, SMALL(IF(Všichni!$F$6:$F$300="ž", IF(Všichni!$B$6:$B$300&gt;=2009, IF(Všichni!$B$6:$B$300&lt;=2010, ROW(Všichni!$A10:$A304)-ROW(Všichni!$A9)))), ROWS(Všichni!A$6:'Všichni'!A10))),"")</f>
        <v>Nosková, Martina</v>
      </c>
      <c r="B13" s="49">
        <f t="array" ref="B13">IFERROR(INDEX(Všichni!B$6:B$300, SMALL(IF(Všichni!$F$6:$F$300="ž", IF(Všichni!$B$6:$B$300&gt;=2009, IF(Všichni!$B$6:$B$300&lt;=2010, ROW(Všichni!$A10:$A304)-ROW(Všichni!$A9)))), ROWS(Všichni!B$6:'Všichni'!B10))),"")</f>
        <v>2010</v>
      </c>
      <c r="C13" s="49" t="str">
        <f t="array" ref="C13">IFERROR(INDEX(Všichni!C$6:C$300, SMALL(IF(Všichni!$F$6:$F$300="ž", IF(Všichni!$B$6:$B$300&gt;=2009, IF(Všichni!$B$6:$B$300&lt;=2010, ROW(Všichni!$A10:$A304)-ROW(Všichni!$A9)))), ROWS(Všichni!C$6:'Všichni'!C10))),"")</f>
        <v>Sokol Hlubočepy</v>
      </c>
      <c r="D13" s="50">
        <v>8.8888888888888893E-5</v>
      </c>
      <c r="E13" s="50">
        <v>8.900462962962962E-5</v>
      </c>
      <c r="F13" s="50">
        <v>8.8888888888888893E-5</v>
      </c>
      <c r="G13" s="49">
        <f t="shared" si="0"/>
        <v>8</v>
      </c>
      <c r="H13" s="57">
        <v>7.68</v>
      </c>
    </row>
    <row r="14" spans="1:8" ht="29.25" customHeight="1" x14ac:dyDescent="0.25">
      <c r="A14" s="49" t="str">
        <f t="array" ref="A14">IFERROR(INDEX(Všichni!A$6:A$300, SMALL(IF(Všichni!$F$6:$F$300="ž", IF(Všichni!$B$6:$B$300&gt;=2009, IF(Všichni!$B$6:$B$300&lt;=2010, ROW(Všichni!$A7:$A301)-ROW(Všichni!$A6)))), ROWS(Všichni!A$6:'Všichni'!A7))),"")</f>
        <v>Kombercová, Ema</v>
      </c>
      <c r="B14" s="49">
        <f t="array" ref="B14">IFERROR(INDEX(Všichni!B$6:B$300, SMALL(IF(Všichni!$F$6:$F$300="ž", IF(Všichni!$B$6:$B$300&gt;=2009, IF(Všichni!$B$6:$B$300&lt;=2010, ROW(Všichni!$A7:$A301)-ROW(Všichni!$A6)))), ROWS(Všichni!B$6:'Všichni'!B7))),"")</f>
        <v>2010</v>
      </c>
      <c r="C14" s="49" t="str">
        <f t="array" ref="C14">IFERROR(INDEX(Všichni!C$6:C$300, SMALL(IF(Všichni!$F$6:$F$300="ž", IF(Všichni!$B$6:$B$300&gt;=2009, IF(Všichni!$B$6:$B$300&lt;=2010, ROW(Všichni!$A7:$A301)-ROW(Všichni!$A6)))), ROWS(Všichni!C$6:'Všichni'!C7))),"")</f>
        <v>DDM Praha 2</v>
      </c>
      <c r="D14" s="50">
        <v>9.0393518518518527E-5</v>
      </c>
      <c r="E14" s="50">
        <v>9.1550925925925928E-5</v>
      </c>
      <c r="F14" s="50">
        <v>9.0393518518518527E-5</v>
      </c>
      <c r="G14" s="49">
        <f t="shared" si="0"/>
        <v>9</v>
      </c>
      <c r="H14" s="57">
        <v>7.81</v>
      </c>
    </row>
    <row r="15" spans="1:8" ht="29.25" customHeight="1" x14ac:dyDescent="0.25">
      <c r="A15" s="49" t="str">
        <f t="array" ref="A15">IFERROR(INDEX(Všichni!A$6:A$300, SMALL(IF(Všichni!$F$6:$F$300="ž", IF(Všichni!$B$6:$B$300&gt;=2009, IF(Všichni!$B$6:$B$300&lt;=2010, ROW(Všichni!$A23:$A317)-ROW(Všichni!$A22)))), ROWS(Všichni!A$6:'Všichni'!A23))),"")</f>
        <v>Tunklová, Anita</v>
      </c>
      <c r="B15" s="49">
        <f t="array" ref="B15">IFERROR(INDEX(Všichni!B$6:B$300, SMALL(IF(Všichni!$F$6:$F$300="ž", IF(Všichni!$B$6:$B$300&gt;=2009, IF(Všichni!$B$6:$B$300&lt;=2010, ROW(Všichni!$A23:$A317)-ROW(Všichni!$A22)))), ROWS(Všichni!B$6:'Všichni'!B23))),"")</f>
        <v>2010</v>
      </c>
      <c r="C15" s="49" t="str">
        <f t="array" ref="C15">IFERROR(INDEX(Všichni!C$6:C$300, SMALL(IF(Všichni!$F$6:$F$300="ž", IF(Všichni!$B$6:$B$300&gt;=2009, IF(Všichni!$B$6:$B$300&lt;=2010, ROW(Všichni!$A23:$A317)-ROW(Všichni!$A22)))), ROWS(Všichni!C$6:'Všichni'!C23))),"")</f>
        <v>Sokol Vinohrady</v>
      </c>
      <c r="D15" s="50">
        <v>9.6527777777777776E-5</v>
      </c>
      <c r="E15" s="50">
        <v>1.0277777777777779E-4</v>
      </c>
      <c r="F15" s="50">
        <f>IF(MIN(D15,E15)&gt;0,MIN(D15,E15),"")</f>
        <v>9.6527777777777776E-5</v>
      </c>
      <c r="G15" s="49">
        <f t="shared" si="0"/>
        <v>10</v>
      </c>
      <c r="H15" s="57">
        <v>8.34</v>
      </c>
    </row>
    <row r="16" spans="1:8" ht="29.25" customHeight="1" x14ac:dyDescent="0.25">
      <c r="A16" s="49" t="str">
        <f t="array" ref="A16">IFERROR(INDEX(Všichni!A$6:A$300, SMALL(IF(Všichni!$F$6:$F$300="ž", IF(Všichni!$B$6:$B$300&gt;=2009, IF(Všichni!$B$6:$B$300&lt;=2010, ROW(Všichni!$A22:$A316)-ROW(Všichni!$A21)))), ROWS(Všichni!A$6:'Všichni'!A22))),"")</f>
        <v>podušková Julie</v>
      </c>
      <c r="B16" s="49">
        <f t="array" ref="B16">IFERROR(INDEX(Všichni!B$6:B$300, SMALL(IF(Všichni!$F$6:$F$300="ž", IF(Všichni!$B$6:$B$300&gt;=2009, IF(Všichni!$B$6:$B$300&lt;=2010, ROW(Všichni!$A22:$A316)-ROW(Všichni!$A21)))), ROWS(Všichni!B$6:'Všichni'!B22))),"")</f>
        <v>2010</v>
      </c>
      <c r="C16" s="49" t="str">
        <f t="array" ref="C16">IFERROR(INDEX(Všichni!C$6:C$300, SMALL(IF(Všichni!$F$6:$F$300="ž", IF(Všichni!$B$6:$B$300&gt;=2009, IF(Všichni!$B$6:$B$300&lt;=2010, ROW(Všichni!$A22:$A316)-ROW(Všichni!$A21)))), ROWS(Všichni!C$6:'Všichni'!C22))),"")</f>
        <v>Sokol Kobylisy</v>
      </c>
      <c r="D16" s="50">
        <v>1.0092592592592593E-4</v>
      </c>
      <c r="E16" s="50">
        <v>1.0277777777777779E-4</v>
      </c>
      <c r="F16" s="50">
        <f>IF(MIN(D16,E16)&gt;0,MIN(D16,E16),"")</f>
        <v>1.0092592592592593E-4</v>
      </c>
      <c r="G16" s="49">
        <f t="shared" si="0"/>
        <v>11</v>
      </c>
      <c r="H16" s="57">
        <v>8.7200000000000006</v>
      </c>
    </row>
    <row r="17" spans="1:8" ht="29.25" customHeight="1" x14ac:dyDescent="0.25">
      <c r="A17" s="49" t="s">
        <v>201</v>
      </c>
      <c r="B17" s="49">
        <v>2009</v>
      </c>
      <c r="C17" s="49" t="s">
        <v>155</v>
      </c>
      <c r="D17" s="50">
        <v>1.0196759259259261E-4</v>
      </c>
      <c r="E17" s="50">
        <v>1.0196759259259261E-4</v>
      </c>
      <c r="F17" s="50">
        <f>IF(MIN(D17,E17)&gt;0,MIN(D17,E17),"")</f>
        <v>1.0196759259259261E-4</v>
      </c>
      <c r="G17" s="49">
        <f t="shared" si="0"/>
        <v>12</v>
      </c>
      <c r="H17" s="57">
        <v>8.76</v>
      </c>
    </row>
    <row r="18" spans="1:8" ht="29.25" customHeight="1" x14ac:dyDescent="0.25">
      <c r="A18" s="49" t="str">
        <f t="array" ref="A18">IFERROR(INDEX(Všichni!A$6:A$300, SMALL(IF(Všichni!$F$6:$F$300="ž", IF(Všichni!$B$6:$B$300&gt;=2009, IF(Všichni!$B$6:$B$300&lt;=2010, ROW(Všichni!$A17:$A311)-ROW(Všichni!$A16)))), ROWS(Všichni!A$6:'Všichni'!A17))),"")</f>
        <v>Rabíková, Jůlie</v>
      </c>
      <c r="B18" s="49">
        <f t="array" ref="B18">IFERROR(INDEX(Všichni!B$6:B$300, SMALL(IF(Všichni!$F$6:$F$300="ž", IF(Všichni!$B$6:$B$300&gt;=2009, IF(Všichni!$B$6:$B$300&lt;=2010, ROW(Všichni!$A17:$A311)-ROW(Všichni!$A16)))), ROWS(Všichni!B$6:'Všichni'!B17))),"")</f>
        <v>2009</v>
      </c>
      <c r="C18" s="49" t="str">
        <f t="array" ref="C18">IFERROR(INDEX(Všichni!C$6:C$300, SMALL(IF(Všichni!$F$6:$F$300="ž", IF(Všichni!$B$6:$B$300&gt;=2009, IF(Všichni!$B$6:$B$300&lt;=2010, ROW(Všichni!$A17:$A311)-ROW(Všichni!$A16)))), ROWS(Všichni!C$6:'Všichni'!C17))),"")</f>
        <v>Lvíčata</v>
      </c>
      <c r="D18" s="50">
        <v>1.0416666666666667E-4</v>
      </c>
      <c r="E18" s="50">
        <v>1.0416666666666667E-4</v>
      </c>
      <c r="F18" s="50">
        <f>IF(MIN(D18,E18)&gt;0,MIN(D18,E18),"")</f>
        <v>1.0416666666666667E-4</v>
      </c>
      <c r="G18" s="49">
        <f t="shared" si="0"/>
        <v>13</v>
      </c>
      <c r="H18" s="57">
        <v>9</v>
      </c>
    </row>
    <row r="19" spans="1:8" ht="29.25" customHeight="1" x14ac:dyDescent="0.25">
      <c r="A19" s="49" t="str">
        <f t="array" ref="A19">IFERROR(INDEX(Všichni!A$6:A$300, SMALL(IF(Všichni!$F$6:$F$300="ž", IF(Všichni!$B$6:$B$300&gt;=2009, IF(Všichni!$B$6:$B$300&lt;=2010, ROW(Všichni!$A16:$A310)-ROW(Všichni!$A15)))), ROWS(Všichni!A$6:'Všichni'!A16))),"")</f>
        <v>Maštalířová, Linda</v>
      </c>
      <c r="B19" s="49">
        <f t="array" ref="B19">IFERROR(INDEX(Všichni!B$6:B$300, SMALL(IF(Všichni!$F$6:$F$300="ž", IF(Všichni!$B$6:$B$300&gt;=2009, IF(Všichni!$B$6:$B$300&lt;=2010, ROW(Všichni!$A16:$A310)-ROW(Všichni!$A15)))), ROWS(Všichni!B$6:'Všichni'!B16))),"")</f>
        <v>2010</v>
      </c>
      <c r="C19" s="49" t="str">
        <f t="array" ref="C19">IFERROR(INDEX(Všichni!C$6:C$300, SMALL(IF(Všichni!$F$6:$F$300="ž", IF(Všichni!$B$6:$B$300&gt;=2009, IF(Všichni!$B$6:$B$300&lt;=2010, ROW(Všichni!$A16:$A310)-ROW(Všichni!$A15)))), ROWS(Všichni!C$6:'Všichni'!C16))),"")</f>
        <v>Lvíčata</v>
      </c>
      <c r="D19" s="50">
        <v>1.099537037037037E-4</v>
      </c>
      <c r="E19" s="50">
        <v>1.1319444444444442E-4</v>
      </c>
      <c r="F19" s="50">
        <f>IF(MIN(D19,E19)&gt;0,MIN(D19,E19),"")</f>
        <v>1.099537037037037E-4</v>
      </c>
      <c r="G19" s="49">
        <f t="shared" si="0"/>
        <v>14</v>
      </c>
      <c r="H19" s="57">
        <v>9.5</v>
      </c>
    </row>
    <row r="20" spans="1:8" ht="29.25" customHeight="1" x14ac:dyDescent="0.25">
      <c r="A20" s="49" t="str">
        <f t="array" ref="A20">IFERROR(INDEX(Všichni!A$6:A$300, SMALL(IF(Všichni!$F$6:$F$300="ž", IF(Všichni!$B$6:$B$300&gt;=2009, IF(Všichni!$B$6:$B$300&lt;=2010, ROW(Všichni!$A6:$A300)-ROW(Všichni!$A5)))), ROWS(Všichni!A$6:'Všichni'!A6))),"")</f>
        <v>Žiháková, Žofie</v>
      </c>
      <c r="B20" s="49">
        <f t="array" ref="B20">IFERROR(INDEX(Všichni!B$6:B$300, SMALL(IF(Všichni!$F$6:$F$300="ž", IF(Všichni!$B$6:$B$300&gt;=2009, IF(Všichni!$B$6:$B$300&lt;=2010, ROW(Všichni!$A6:$A300)-ROW(Všichni!$A5)))), ROWS(Všichni!B$6:'Všichni'!B6))),"")</f>
        <v>2009</v>
      </c>
      <c r="C20" s="49" t="str">
        <f t="array" ref="C20">IFERROR(INDEX(Všichni!C$6:C$300, SMALL(IF(Všichni!$F$6:$F$300="ž", IF(Všichni!$B$6:$B$300&gt;=2009, IF(Všichni!$B$6:$B$300&lt;=2010, ROW(Všichni!$A6:$A300)-ROW(Všichni!$A5)))), ROWS(Všichni!C$6:'Všichni'!C6))),"")</f>
        <v>DDM Praha 2</v>
      </c>
      <c r="D20" s="50">
        <v>1.1620370370370369E-4</v>
      </c>
      <c r="E20" s="50">
        <v>1.5625000000000004E-5</v>
      </c>
      <c r="F20" s="50">
        <v>1.1620370370370369E-4</v>
      </c>
      <c r="G20" s="49">
        <f t="shared" si="0"/>
        <v>15</v>
      </c>
      <c r="H20" s="57">
        <v>10.039999999999999</v>
      </c>
    </row>
    <row r="21" spans="1:8" ht="29.25" customHeight="1" x14ac:dyDescent="0.25">
      <c r="A21" s="49" t="str">
        <f t="array" ref="A21">IFERROR(INDEX(Všichni!A$6:A$300, SMALL(IF(Všichni!$F$6:$F$300="ž", IF(Všichni!$B$6:$B$300&gt;=2009, IF(Všichni!$B$6:$B$300&lt;=2010, ROW(Všichni!$A9:$A303)-ROW(Všichni!$A8)))), ROWS(Všichni!A$6:'Všichni'!A9))),"")</f>
        <v>Homolková, Lea</v>
      </c>
      <c r="B21" s="49">
        <f t="array" ref="B21">IFERROR(INDEX(Všichni!B$6:B$300, SMALL(IF(Všichni!$F$6:$F$300="ž", IF(Všichni!$B$6:$B$300&gt;=2009, IF(Všichni!$B$6:$B$300&lt;=2010, ROW(Všichni!$A9:$A303)-ROW(Všichni!$A8)))), ROWS(Všichni!B$6:'Všichni'!B9))),"")</f>
        <v>2010</v>
      </c>
      <c r="C21" s="49" t="str">
        <f t="array" ref="C21">IFERROR(INDEX(Všichni!C$6:C$300, SMALL(IF(Všichni!$F$6:$F$300="ž", IF(Všichni!$B$6:$B$300&gt;=2009, IF(Všichni!$B$6:$B$300&lt;=2010, ROW(Všichni!$A9:$A303)-ROW(Všichni!$A8)))), ROWS(Všichni!C$6:'Všichni'!C9))),"")</f>
        <v>Sokol Hlubočepy</v>
      </c>
      <c r="D21" s="50">
        <v>1.2337962962962961E-4</v>
      </c>
      <c r="E21" s="50">
        <v>1.2222222222222224E-4</v>
      </c>
      <c r="F21" s="50">
        <v>1.2222222222222224E-4</v>
      </c>
      <c r="G21" s="49">
        <f t="shared" si="0"/>
        <v>16</v>
      </c>
      <c r="H21" s="57">
        <v>10.56</v>
      </c>
    </row>
    <row r="22" spans="1:8" ht="29.25" customHeight="1" x14ac:dyDescent="0.25">
      <c r="A22" s="65" t="str">
        <f t="array" ref="A22">IFERROR(INDEX(Všichni!A$6:A$300, SMALL(IF(Všichni!$F$6:$F$300="ž", IF(Všichni!$B$6:$B$300&gt;=2009, IF(Všichni!$B$6:$B$300&lt;=2010, ROW(Všichni!$A13:$A307)-ROW(Všichni!$A12)))), ROWS(Všichni!A$6:'Všichni'!A13))),"")</f>
        <v>Fajglová, Anna</v>
      </c>
      <c r="B22" s="65">
        <f t="array" ref="B22">IFERROR(INDEX(Všichni!B$6:B$300, SMALL(IF(Všichni!$F$6:$F$300="ž", IF(Všichni!$B$6:$B$300&gt;=2009, IF(Všichni!$B$6:$B$300&lt;=2010, ROW(Všichni!$A13:$A307)-ROW(Všichni!$A12)))), ROWS(Všichni!B$6:'Všichni'!B13))),"")</f>
        <v>2010</v>
      </c>
      <c r="C22" s="65" t="str">
        <f t="array" ref="C22">IFERROR(INDEX(Všichni!C$6:C$300, SMALL(IF(Všichni!$F$6:$F$300="ž", IF(Všichni!$B$6:$B$300&gt;=2009, IF(Všichni!$B$6:$B$300&lt;=2010, ROW(Všichni!$A13:$A307)-ROW(Všichni!$A12)))), ROWS(Všichni!C$6:'Všichni'!C13))),"")</f>
        <v>Sokol Cítov</v>
      </c>
      <c r="D22" s="66">
        <v>1.4386574074074074E-4</v>
      </c>
      <c r="E22" s="66">
        <v>1.425925925925926E-4</v>
      </c>
      <c r="F22" s="66">
        <f>IF(MIN(D22,E22)&gt;0,MIN(D22,E22),"")</f>
        <v>1.425925925925926E-4</v>
      </c>
      <c r="G22" s="65">
        <f t="shared" si="0"/>
        <v>17</v>
      </c>
      <c r="H22" s="68">
        <v>12.32</v>
      </c>
    </row>
    <row r="23" spans="1:8" ht="29.25" customHeight="1" x14ac:dyDescent="0.25">
      <c r="A23" s="49" t="str">
        <f t="array" ref="A23">IFERROR(INDEX(Všichni!A$6:A$300, SMALL(IF(Všichni!$F$6:$F$300="ž", IF(Všichni!$B$6:$B$300&gt;=2009, IF(Všichni!$B$6:$B$300&lt;=2010, ROW(Všichni!$A15:$A309)-ROW(Všichni!$A14)))), ROWS(Všichni!A$6:'Všichni'!A15))),"")</f>
        <v>Kotrčová, Kateřina</v>
      </c>
      <c r="B23" s="49">
        <f t="array" ref="B23">IFERROR(INDEX(Všichni!B$6:B$300, SMALL(IF(Všichni!$F$6:$F$300="ž", IF(Všichni!$B$6:$B$300&gt;=2009, IF(Všichni!$B$6:$B$300&lt;=2010, ROW(Všichni!$A15:$A309)-ROW(Všichni!$A14)))), ROWS(Všichni!B$6:'Všichni'!B15))),"")</f>
        <v>2010</v>
      </c>
      <c r="C23" s="49" t="str">
        <f t="array" ref="C23">IFERROR(INDEX(Všichni!C$6:C$300, SMALL(IF(Všichni!$F$6:$F$300="ž", IF(Všichni!$B$6:$B$300&gt;=2009, IF(Všichni!$B$6:$B$300&lt;=2010, ROW(Všichni!$A15:$A309)-ROW(Všichni!$A14)))), ROWS(Všichni!C$6:'Všichni'!C15))),"")</f>
        <v>Lvíčata</v>
      </c>
      <c r="D23" s="50">
        <v>1.4791666666666667E-4</v>
      </c>
      <c r="E23" s="50">
        <v>1.4861111111111111E-4</v>
      </c>
      <c r="F23" s="50">
        <f>IF(MIN(D23,E23)&gt;0,MIN(D23,E23),"")</f>
        <v>1.4791666666666667E-4</v>
      </c>
      <c r="G23" s="49">
        <f t="shared" si="0"/>
        <v>18</v>
      </c>
      <c r="H23" s="57">
        <v>12.78</v>
      </c>
    </row>
    <row r="24" spans="1:8" ht="29.25" customHeight="1" x14ac:dyDescent="0.25">
      <c r="A24" s="65" t="str">
        <f t="array" ref="A24">IFERROR(INDEX(Všichni!A$6:A$300, SMALL(IF(Všichni!$F$6:$F$300="ž", IF(Všichni!$B$6:$B$300&gt;=2009, IF(Všichni!$B$6:$B$300&lt;=2010, ROW(Všichni!$A12:$A306)-ROW(Všichni!$A11)))), ROWS(Všichni!A$6:'Všichni'!A12))),"")</f>
        <v>Davidová, Eliška</v>
      </c>
      <c r="B24" s="65">
        <f t="array" ref="B24">IFERROR(INDEX(Všichni!B$6:B$300, SMALL(IF(Všichni!$F$6:$F$300="ž", IF(Všichni!$B$6:$B$300&gt;=2009, IF(Všichni!$B$6:$B$300&lt;=2010, ROW(Všichni!$A12:$A306)-ROW(Všichni!$A11)))), ROWS(Všichni!B$6:'Všichni'!B12))),"")</f>
        <v>2009</v>
      </c>
      <c r="C24" s="65" t="str">
        <f t="array" ref="C24">IFERROR(INDEX(Všichni!C$6:C$300, SMALL(IF(Všichni!$F$6:$F$300="ž", IF(Všichni!$B$6:$B$300&gt;=2009, IF(Všichni!$B$6:$B$300&lt;=2010, ROW(Všichni!$A12:$A306)-ROW(Všichni!$A11)))), ROWS(Všichni!C$6:'Všichni'!C12))),"")</f>
        <v>Sokol Cítov</v>
      </c>
      <c r="D24" s="66">
        <v>1.9583333333333334E-4</v>
      </c>
      <c r="E24" s="66">
        <v>1.9490740740740742E-4</v>
      </c>
      <c r="F24" s="66">
        <f>IF(MIN(D24,E24)&gt;0,MIN(D24,E24),"")</f>
        <v>1.9490740740740742E-4</v>
      </c>
      <c r="G24" s="65">
        <f t="shared" si="0"/>
        <v>19</v>
      </c>
      <c r="H24" s="68">
        <v>16.84</v>
      </c>
    </row>
    <row r="25" spans="1:8" ht="29.25" customHeight="1" x14ac:dyDescent="0.25">
      <c r="A25" s="65" t="str">
        <f t="array" ref="A25">IFERROR(INDEX(Všichni!A$6:A$300, SMALL(IF(Všichni!$F$6:$F$300="ž", IF(Všichni!$B$6:$B$300&gt;=2009, IF(Všichni!$B$6:$B$300&lt;=2010, ROW(Všichni!$A14:$A308)-ROW(Všichni!$A13)))), ROWS(Všichni!A$6:'Všichni'!A14))),"")</f>
        <v>Solařová, Adéla</v>
      </c>
      <c r="B25" s="65">
        <f t="array" ref="B25">IFERROR(INDEX(Všichni!B$6:B$300, SMALL(IF(Všichni!$F$6:$F$300="ž", IF(Všichni!$B$6:$B$300&gt;=2009, IF(Všichni!$B$6:$B$300&lt;=2010, ROW(Všichni!$A14:$A308)-ROW(Všichni!$A13)))), ROWS(Všichni!B$6:'Všichni'!B14))),"")</f>
        <v>2010</v>
      </c>
      <c r="C25" s="65" t="str">
        <f t="array" ref="C25">IFERROR(INDEX(Všichni!C$6:C$300, SMALL(IF(Všichni!$F$6:$F$300="ž", IF(Všichni!$B$6:$B$300&gt;=2009, IF(Všichni!$B$6:$B$300&lt;=2010, ROW(Všichni!$A14:$A308)-ROW(Všichni!$A13)))), ROWS(Všichni!C$6:'Všichni'!C14))),"")</f>
        <v>Sokol Cítov</v>
      </c>
      <c r="D25" s="66">
        <v>2.5277777777777777E-4</v>
      </c>
      <c r="E25" s="66">
        <v>2.564814814814815E-4</v>
      </c>
      <c r="F25" s="66">
        <f>IF(MIN(D25,E25)&gt;0,MIN(D25,E25),"")</f>
        <v>2.5277777777777777E-4</v>
      </c>
      <c r="G25" s="65">
        <f t="shared" si="0"/>
        <v>20</v>
      </c>
      <c r="H25" s="68">
        <v>21.16</v>
      </c>
    </row>
    <row r="26" spans="1:8" ht="29.25" customHeight="1" x14ac:dyDescent="0.25">
      <c r="A26" s="49" t="s">
        <v>202</v>
      </c>
      <c r="B26" s="49">
        <v>2010</v>
      </c>
      <c r="C26" s="49" t="s">
        <v>203</v>
      </c>
      <c r="D26" s="36">
        <v>3.4722222222222224E-2</v>
      </c>
      <c r="E26" s="36">
        <v>3.4722222222222224E-2</v>
      </c>
      <c r="F26" s="36">
        <f>IF(MIN(D26,E26)&gt;0,MIN(D26,E26),"")</f>
        <v>3.4722222222222224E-2</v>
      </c>
      <c r="G26" s="49">
        <f t="shared" si="0"/>
        <v>21</v>
      </c>
    </row>
  </sheetData>
  <sortState ref="A6:G25">
    <sortCondition ref="G6:G25"/>
  </sortState>
  <conditionalFormatting sqref="F26">
    <cfRule type="cellIs" dxfId="0" priority="1" operator="equal">
      <formula>0</formula>
    </cfRule>
  </conditionalFormatting>
  <pageMargins left="0" right="0" top="0" bottom="0" header="0.31496062992125984" footer="0.31496062992125984"/>
  <pageSetup paperSize="9" scale="9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opLeftCell="A6" workbookViewId="0">
      <selection activeCell="A18" sqref="A18:H18"/>
    </sheetView>
  </sheetViews>
  <sheetFormatPr defaultRowHeight="15" x14ac:dyDescent="0.25"/>
  <cols>
    <col min="1" max="1" width="29.5703125" style="27" customWidth="1"/>
    <col min="2" max="2" width="8.5703125" style="27" customWidth="1"/>
    <col min="3" max="3" width="25.28515625" style="27" customWidth="1"/>
    <col min="4" max="6" width="9.85546875" style="38" customWidth="1"/>
    <col min="7" max="7" width="9.85546875" style="52" customWidth="1"/>
    <col min="8" max="8" width="9.140625" style="57"/>
    <col min="9" max="16384" width="9.140625" style="27"/>
  </cols>
  <sheetData>
    <row r="1" spans="1:8" ht="18.75" x14ac:dyDescent="0.3">
      <c r="A1" s="25" t="s">
        <v>5</v>
      </c>
      <c r="B1" s="26"/>
    </row>
    <row r="3" spans="1:8" s="31" customFormat="1" ht="18.75" x14ac:dyDescent="0.3">
      <c r="A3" s="39" t="s">
        <v>8</v>
      </c>
      <c r="B3" s="39"/>
      <c r="C3" s="39"/>
      <c r="D3" s="40"/>
      <c r="E3" s="41"/>
      <c r="F3" s="42" t="s">
        <v>0</v>
      </c>
      <c r="G3" s="43">
        <v>3</v>
      </c>
      <c r="H3" s="58"/>
    </row>
    <row r="4" spans="1:8" x14ac:dyDescent="0.25">
      <c r="A4" s="44"/>
      <c r="B4" s="44"/>
      <c r="C4" s="44"/>
      <c r="D4" s="45"/>
      <c r="E4" s="45"/>
      <c r="F4" s="45"/>
      <c r="G4" s="60"/>
      <c r="H4" s="59"/>
    </row>
    <row r="5" spans="1:8" ht="45" x14ac:dyDescent="0.25">
      <c r="A5" s="46" t="s">
        <v>1</v>
      </c>
      <c r="B5" s="46" t="s">
        <v>6</v>
      </c>
      <c r="C5" s="46" t="s">
        <v>7</v>
      </c>
      <c r="D5" s="47" t="s">
        <v>2</v>
      </c>
      <c r="E5" s="47" t="s">
        <v>2</v>
      </c>
      <c r="F5" s="48" t="s">
        <v>3</v>
      </c>
      <c r="G5" s="61" t="s">
        <v>4</v>
      </c>
      <c r="H5" s="59"/>
    </row>
    <row r="6" spans="1:8" ht="29.25" customHeight="1" x14ac:dyDescent="0.25">
      <c r="A6" s="49" t="str">
        <f t="array" ref="A6">IFERROR(INDEX(Všichni!A$6:A$300, SMALL(IF(Všichni!$F$6:$F$300="ž", IF(Všichni!$B$6:$B$300&gt;=2007, IF(Všichni!$B$6:$B$300&lt;=2008, ROW(Všichni!$A18:$A312)-ROW(Všichni!$A17)))), ROWS(Všichni!A$6:'Všichni'!A18))),"")</f>
        <v>Piknerová, Veronika</v>
      </c>
      <c r="B6" s="49">
        <f t="array" ref="B6">IFERROR(INDEX(Všichni!B$6:B$300, SMALL(IF(Všichni!$F$6:$F$300="ž", IF(Všichni!$B$6:$B$300&gt;=2007, IF(Všichni!$B$6:$B$300&lt;=2008, ROW(Všichni!$A18:$A312)-ROW(Všichni!$A17)))), ROWS(Všichni!B$6:'Všichni'!B18))),"")</f>
        <v>2008</v>
      </c>
      <c r="C6" s="49" t="str">
        <f t="array" ref="C6">IFERROR(INDEX(Všichni!C$6:C$300, SMALL(IF(Všichni!$F$6:$F$300="ž", IF(Všichni!$B$6:$B$300&gt;=2007, IF(Všichni!$B$6:$B$300&lt;=2008, ROW(Všichni!$A18:$A312)-ROW(Všichni!$A17)))), ROWS(Všichni!C$6:'Všichni'!C18))),"")</f>
        <v>Sokol Kobylisy</v>
      </c>
      <c r="D6" s="50">
        <v>4.8263888888888888E-5</v>
      </c>
      <c r="E6" s="50">
        <v>4.8379629629629635E-5</v>
      </c>
      <c r="F6" s="50">
        <f t="shared" ref="F6:F19" si="0">IF(MIN(D6,E6)&gt;0,MIN(D6,E6),"")</f>
        <v>4.8263888888888888E-5</v>
      </c>
      <c r="G6" s="62">
        <f t="shared" ref="G6:G11" si="1">IFERROR(RANK(F6,F:F,1),"")</f>
        <v>1</v>
      </c>
      <c r="H6" s="57">
        <v>4.17</v>
      </c>
    </row>
    <row r="7" spans="1:8" ht="29.25" customHeight="1" x14ac:dyDescent="0.25">
      <c r="A7" s="49" t="str">
        <f t="array" ref="A7">IFERROR(INDEX(Všichni!A$6:A$300, SMALL(IF(Všichni!$F$6:$F$300="ž", IF(Všichni!$B$6:$B$300&gt;=2007, IF(Všichni!$B$6:$B$300&lt;=2008, ROW(Všichni!$A17:$A311)-ROW(Všichni!$A16)))), ROWS(Všichni!A$6:'Všichni'!A17))),"")</f>
        <v>Dovášová,Eva</v>
      </c>
      <c r="B7" s="49">
        <f t="array" ref="B7">IFERROR(INDEX(Všichni!B$6:B$300, SMALL(IF(Všichni!$F$6:$F$300="ž", IF(Všichni!$B$6:$B$300&gt;=2007, IF(Všichni!$B$6:$B$300&lt;=2008, ROW(Všichni!$A17:$A311)-ROW(Všichni!$A16)))), ROWS(Všichni!B$6:'Všichni'!B17))),"")</f>
        <v>2008</v>
      </c>
      <c r="C7" s="49" t="str">
        <f t="array" ref="C7">IFERROR(INDEX(Všichni!C$6:C$300, SMALL(IF(Všichni!$F$6:$F$300="ž", IF(Všichni!$B$6:$B$300&gt;=2007, IF(Všichni!$B$6:$B$300&lt;=2008, ROW(Všichni!$A17:$A311)-ROW(Všichni!$A16)))), ROWS(Všichni!C$6:'Všichni'!C17))),"")</f>
        <v>Sokol Vinohrady</v>
      </c>
      <c r="D7" s="50">
        <v>4.8495370370370375E-5</v>
      </c>
      <c r="E7" s="50">
        <v>4.9768518518518522E-5</v>
      </c>
      <c r="F7" s="50">
        <f t="shared" si="0"/>
        <v>4.8495370370370375E-5</v>
      </c>
      <c r="G7" s="62">
        <f t="shared" si="1"/>
        <v>2</v>
      </c>
      <c r="H7" s="57">
        <v>4.1900000000000004</v>
      </c>
    </row>
    <row r="8" spans="1:8" ht="29.25" customHeight="1" x14ac:dyDescent="0.25">
      <c r="A8" s="49" t="str">
        <f t="array" ref="A8">IFERROR(INDEX(Všichni!A$6:A$300, SMALL(IF(Všichni!$F$6:$F$300="ž", IF(Všichni!$B$6:$B$300&gt;=2007, IF(Všichni!$B$6:$B$300&lt;=2008, ROW(Všichni!$A11:$A305)-ROW(Všichni!$A10)))), ROWS(Všichni!A$6:'Všichni'!A11))),"")</f>
        <v>Kučerová, Julie</v>
      </c>
      <c r="B8" s="49">
        <f t="array" ref="B8">IFERROR(INDEX(Všichni!B$6:B$300, SMALL(IF(Všichni!$F$6:$F$300="ž", IF(Všichni!$B$6:$B$300&gt;=2007, IF(Všichni!$B$6:$B$300&lt;=2008, ROW(Všichni!$A11:$A305)-ROW(Všichni!$A10)))), ROWS(Všichni!B$6:'Všichni'!B11))),"")</f>
        <v>2008</v>
      </c>
      <c r="C8" s="49" t="str">
        <f t="array" ref="C8">IFERROR(INDEX(Všichni!C$6:C$300, SMALL(IF(Všichni!$F$6:$F$300="ž", IF(Všichni!$B$6:$B$300&gt;=2007, IF(Všichni!$B$6:$B$300&lt;=2008, ROW(Všichni!$A11:$A305)-ROW(Všichni!$A10)))), ROWS(Všichni!C$6:'Všichni'!C11))),"")</f>
        <v>Vyšehrad</v>
      </c>
      <c r="D8" s="50">
        <v>5.2083333333333337E-5</v>
      </c>
      <c r="E8" s="50">
        <v>5.2083333333333337E-5</v>
      </c>
      <c r="F8" s="50">
        <f t="shared" si="0"/>
        <v>5.2083333333333337E-5</v>
      </c>
      <c r="G8" s="62">
        <f t="shared" si="1"/>
        <v>3</v>
      </c>
      <c r="H8" s="57">
        <v>4.5</v>
      </c>
    </row>
    <row r="9" spans="1:8" ht="29.25" customHeight="1" x14ac:dyDescent="0.25">
      <c r="A9" s="49" t="str">
        <f t="array" ref="A9">IFERROR(INDEX(Všichni!A$6:A$300, SMALL(IF(Všichni!$F$6:$F$300="ž", IF(Všichni!$B$6:$B$300&gt;=2007, IF(Všichni!$B$6:$B$300&lt;=2008, ROW(Všichni!$A14:$A308)-ROW(Všichni!$A13)))), ROWS(Všichni!A$6:'Všichni'!A14))),"")</f>
        <v>Petrů, Ludmila</v>
      </c>
      <c r="B9" s="49">
        <f t="array" ref="B9">IFERROR(INDEX(Všichni!B$6:B$300, SMALL(IF(Všichni!$F$6:$F$300="ž", IF(Všichni!$B$6:$B$300&gt;=2007, IF(Všichni!$B$6:$B$300&lt;=2008, ROW(Všichni!$A14:$A308)-ROW(Všichni!$A13)))), ROWS(Všichni!B$6:'Všichni'!B14))),"")</f>
        <v>2007</v>
      </c>
      <c r="C9" s="49" t="str">
        <f t="array" ref="C9">IFERROR(INDEX(Všichni!C$6:C$300, SMALL(IF(Všichni!$F$6:$F$300="ž", IF(Všichni!$B$6:$B$300&gt;=2007, IF(Všichni!$B$6:$B$300&lt;=2008, ROW(Všichni!$A14:$A308)-ROW(Všichni!$A13)))), ROWS(Všichni!C$6:'Všichni'!C14))),"")</f>
        <v>Sokol Prosek</v>
      </c>
      <c r="D9" s="50">
        <v>6.4351851851851856E-5</v>
      </c>
      <c r="E9" s="50">
        <v>6.4699074074074076E-5</v>
      </c>
      <c r="F9" s="50">
        <f t="shared" si="0"/>
        <v>6.4351851851851856E-5</v>
      </c>
      <c r="G9" s="62">
        <f t="shared" si="1"/>
        <v>4</v>
      </c>
      <c r="H9" s="57">
        <v>5.56</v>
      </c>
    </row>
    <row r="10" spans="1:8" ht="29.25" customHeight="1" x14ac:dyDescent="0.25">
      <c r="A10" s="49" t="str">
        <f t="array" ref="A10">IFERROR(INDEX(Všichni!A$6:A$300, SMALL(IF(Všichni!$F$6:$F$300="ž", IF(Všichni!$B$6:$B$300&gt;=2007, IF(Všichni!$B$6:$B$300&lt;=2008, ROW(Všichni!$A13:$A307)-ROW(Všichni!$A12)))), ROWS(Všichni!A$6:'Všichni'!A13))),"")</f>
        <v>Bednářová, Anna</v>
      </c>
      <c r="B10" s="49">
        <f t="array" ref="B10">IFERROR(INDEX(Všichni!B$6:B$300, SMALL(IF(Všichni!$F$6:$F$300="ž", IF(Všichni!$B$6:$B$300&gt;=2007, IF(Všichni!$B$6:$B$300&lt;=2008, ROW(Všichni!$A13:$A307)-ROW(Všichni!$A12)))), ROWS(Všichni!B$6:'Všichni'!B13))),"")</f>
        <v>2008</v>
      </c>
      <c r="C10" s="49" t="str">
        <f t="array" ref="C10">IFERROR(INDEX(Všichni!C$6:C$300, SMALL(IF(Všichni!$F$6:$F$300="ž", IF(Všichni!$B$6:$B$300&gt;=2007, IF(Všichni!$B$6:$B$300&lt;=2008, ROW(Všichni!$A13:$A307)-ROW(Všichni!$A12)))), ROWS(Všichni!C$6:'Všichni'!C13))),"")</f>
        <v>Sokol Podolí</v>
      </c>
      <c r="D10" s="50">
        <v>6.736111111111111E-5</v>
      </c>
      <c r="E10" s="50">
        <v>6.689814814814815E-5</v>
      </c>
      <c r="F10" s="50">
        <f t="shared" si="0"/>
        <v>6.689814814814815E-5</v>
      </c>
      <c r="G10" s="62">
        <f t="shared" si="1"/>
        <v>5</v>
      </c>
      <c r="H10" s="57">
        <v>5.78</v>
      </c>
    </row>
    <row r="11" spans="1:8" ht="29.25" customHeight="1" x14ac:dyDescent="0.25">
      <c r="A11" s="49" t="str">
        <f t="array" ref="A11">IFERROR(INDEX(Všichni!A$6:A$300, SMALL(IF(Všichni!$F$6:$F$300="ž", IF(Všichni!$B$6:$B$300&gt;=2007, IF(Všichni!$B$6:$B$300&lt;=2008, ROW(Všichni!$A6:$A300)-ROW(Všichni!$A5)))), ROWS(Všichni!A$6:'Všichni'!A6))),"")</f>
        <v>Bílená, Anna</v>
      </c>
      <c r="B11" s="49">
        <f t="array" ref="B11">IFERROR(INDEX(Všichni!B$6:B$300, SMALL(IF(Všichni!$F$6:$F$300="ž", IF(Všichni!$B$6:$B$300&gt;=2007, IF(Všichni!$B$6:$B$300&lt;=2008, ROW(Všichni!$A6:$A300)-ROW(Všichni!$A5)))), ROWS(Všichni!B$6:'Všichni'!B6))),"")</f>
        <v>2008</v>
      </c>
      <c r="C11" s="49" t="str">
        <f t="array" ref="C11">IFERROR(INDEX(Všichni!C$6:C$300, SMALL(IF(Všichni!$F$6:$F$300="ž", IF(Všichni!$B$6:$B$300&gt;=2007, IF(Všichni!$B$6:$B$300&lt;=2008, ROW(Všichni!$A6:$A300)-ROW(Všichni!$A5)))), ROWS(Všichni!C$6:'Všichni'!C6))),"")</f>
        <v>DDM Praha 2</v>
      </c>
      <c r="D11" s="50">
        <v>6.8518518518518524E-5</v>
      </c>
      <c r="E11" s="50">
        <v>6.8749999999999991E-5</v>
      </c>
      <c r="F11" s="50">
        <f t="shared" si="0"/>
        <v>6.8518518518518524E-5</v>
      </c>
      <c r="G11" s="62">
        <f t="shared" si="1"/>
        <v>6</v>
      </c>
      <c r="H11" s="57">
        <v>5.92</v>
      </c>
    </row>
    <row r="12" spans="1:8" ht="29.25" customHeight="1" x14ac:dyDescent="0.25">
      <c r="A12" s="49" t="str">
        <f t="array" ref="A12">IFERROR(INDEX(Všichni!A$6:A$300, SMALL(IF(Všichni!$F$6:$F$300="ž", IF(Všichni!$B$6:$B$300&gt;=2007, IF(Všichni!$B$6:$B$300&lt;=2008, ROW(Všichni!$A7:$A301)-ROW(Všichni!$A6)))), ROWS(Všichni!A$6:'Všichni'!A7))),"")</f>
        <v>Tomanová, Anna</v>
      </c>
      <c r="B12" s="49">
        <f t="array" ref="B12">IFERROR(INDEX(Všichni!B$6:B$300, SMALL(IF(Všichni!$F$6:$F$300="ž", IF(Všichni!$B$6:$B$300&gt;=2007, IF(Všichni!$B$6:$B$300&lt;=2008, ROW(Všichni!$A7:$A301)-ROW(Všichni!$A6)))), ROWS(Všichni!B$6:'Všichni'!B7))),"")</f>
        <v>2008</v>
      </c>
      <c r="C12" s="49" t="str">
        <f t="array" ref="C12">IFERROR(INDEX(Všichni!C$6:C$300, SMALL(IF(Všichni!$F$6:$F$300="ž", IF(Všichni!$B$6:$B$300&gt;=2007, IF(Všichni!$B$6:$B$300&lt;=2008, ROW(Všichni!$A7:$A301)-ROW(Všichni!$A6)))), ROWS(Všichni!C$6:'Všichni'!C7))),"")</f>
        <v>Vyšehrad</v>
      </c>
      <c r="D12" s="50">
        <v>7.1412037037037039E-5</v>
      </c>
      <c r="E12" s="50">
        <v>7.0138888888888885E-5</v>
      </c>
      <c r="F12" s="50">
        <f t="shared" si="0"/>
        <v>7.0138888888888885E-5</v>
      </c>
      <c r="G12" s="56" t="s">
        <v>209</v>
      </c>
      <c r="H12" s="57">
        <v>6.06</v>
      </c>
    </row>
    <row r="13" spans="1:8" ht="29.25" customHeight="1" x14ac:dyDescent="0.25">
      <c r="A13" s="49" t="str">
        <f t="array" ref="A13">IFERROR(INDEX(Všichni!A$6:A$300, SMALL(IF(Všichni!$F$6:$F$300="ž", IF(Všichni!$B$6:$B$300&gt;=2007, IF(Všichni!$B$6:$B$300&lt;=2008, ROW(Všichni!$A19:$A313)-ROW(Všichni!$A18)))), ROWS(Všichni!A$6:'Všichni'!A19))),"")</f>
        <v>Šamšová, Teodora</v>
      </c>
      <c r="B13" s="49">
        <f t="array" ref="B13">IFERROR(INDEX(Všichni!B$6:B$300, SMALL(IF(Všichni!$F$6:$F$300="ž", IF(Všichni!$B$6:$B$300&gt;=2007, IF(Všichni!$B$6:$B$300&lt;=2008, ROW(Všichni!$A19:$A313)-ROW(Všichni!$A18)))), ROWS(Všichni!B$6:'Všichni'!B19))),"")</f>
        <v>2008</v>
      </c>
      <c r="C13" s="49" t="str">
        <f t="array" ref="C13">IFERROR(INDEX(Všichni!C$6:C$300, SMALL(IF(Všichni!$F$6:$F$300="ž", IF(Všichni!$B$6:$B$300&gt;=2007, IF(Všichni!$B$6:$B$300&lt;=2008, ROW(Všichni!$A19:$A313)-ROW(Všichni!$A18)))), ROWS(Všichni!C$6:'Všichni'!C19))),"")</f>
        <v>Sokol Hlubočepy</v>
      </c>
      <c r="D13" s="50">
        <v>7.0138888888888885E-5</v>
      </c>
      <c r="E13" s="50">
        <v>7.1643518518518519E-5</v>
      </c>
      <c r="F13" s="50">
        <f t="shared" si="0"/>
        <v>7.0138888888888885E-5</v>
      </c>
      <c r="G13" s="56" t="s">
        <v>209</v>
      </c>
      <c r="H13" s="57">
        <v>6.06</v>
      </c>
    </row>
    <row r="14" spans="1:8" ht="29.25" customHeight="1" x14ac:dyDescent="0.25">
      <c r="A14" s="49" t="str">
        <f t="array" ref="A14">IFERROR(INDEX(Všichni!A$6:A$300, SMALL(IF(Všichni!$F$6:$F$300="ž", IF(Všichni!$B$6:$B$300&gt;=2007, IF(Všichni!$B$6:$B$300&lt;=2008, ROW(Všichni!$A15:$A309)-ROW(Všichni!$A14)))), ROWS(Všichni!A$6:'Všichni'!A15))),"")</f>
        <v>Petrů, Adéla</v>
      </c>
      <c r="B14" s="49">
        <f t="array" ref="B14">IFERROR(INDEX(Všichni!B$6:B$300, SMALL(IF(Všichni!$F$6:$F$300="ž", IF(Všichni!$B$6:$B$300&gt;=2007, IF(Všichni!$B$6:$B$300&lt;=2008, ROW(Všichni!$A15:$A309)-ROW(Všichni!$A14)))), ROWS(Všichni!B$6:'Všichni'!B15))),"")</f>
        <v>2007</v>
      </c>
      <c r="C14" s="49" t="str">
        <f t="array" ref="C14">IFERROR(INDEX(Všichni!C$6:C$300, SMALL(IF(Všichni!$F$6:$F$300="ž", IF(Všichni!$B$6:$B$300&gt;=2007, IF(Všichni!$B$6:$B$300&lt;=2008, ROW(Všichni!$A15:$A309)-ROW(Všichni!$A14)))), ROWS(Všichni!C$6:'Všichni'!C15))),"")</f>
        <v>Sokol Prosek</v>
      </c>
      <c r="D14" s="50">
        <v>7.0254629629629625E-5</v>
      </c>
      <c r="E14" s="50">
        <v>7.3148148148148153E-5</v>
      </c>
      <c r="F14" s="50">
        <f t="shared" si="0"/>
        <v>7.0254629629629625E-5</v>
      </c>
      <c r="G14" s="56" t="s">
        <v>204</v>
      </c>
      <c r="H14" s="57">
        <v>6.07</v>
      </c>
    </row>
    <row r="15" spans="1:8" ht="29.25" customHeight="1" x14ac:dyDescent="0.25">
      <c r="A15" s="65" t="str">
        <f t="array" ref="A15">IFERROR(INDEX(Všichni!A$6:A$300, SMALL(IF(Všichni!$F$6:$F$300="ž", IF(Všichni!$B$6:$B$300&gt;=2007, IF(Všichni!$B$6:$B$300&lt;=2008, ROW(Všichni!$A8:$A302)-ROW(Všichni!$A7)))), ROWS(Všichni!A$6:'Všichni'!A8))),"")</f>
        <v>Hatinová, Tereza</v>
      </c>
      <c r="B15" s="65">
        <f t="array" ref="B15">IFERROR(INDEX(Všichni!B$6:B$300, SMALL(IF(Všichni!$F$6:$F$300="ž", IF(Všichni!$B$6:$B$300&gt;=2007, IF(Všichni!$B$6:$B$300&lt;=2008, ROW(Všichni!$A8:$A302)-ROW(Všichni!$A7)))), ROWS(Všichni!B$6:'Všichni'!B8))),"")</f>
        <v>2007</v>
      </c>
      <c r="C15" s="65" t="str">
        <f t="array" ref="C15">IFERROR(INDEX(Všichni!C$6:C$300, SMALL(IF(Všichni!$F$6:$F$300="ž", IF(Všichni!$B$6:$B$300&gt;=2007, IF(Všichni!$B$6:$B$300&lt;=2008, ROW(Všichni!$A8:$A302)-ROW(Všichni!$A7)))), ROWS(Všichni!C$6:'Všichni'!C8))),"")</f>
        <v>Sokol Cítov</v>
      </c>
      <c r="D15" s="66">
        <v>9.3287037037037028E-5</v>
      </c>
      <c r="E15" s="66">
        <v>9.1898148148148148E-5</v>
      </c>
      <c r="F15" s="66">
        <f t="shared" si="0"/>
        <v>9.1898148148148148E-5</v>
      </c>
      <c r="G15" s="69" t="s">
        <v>205</v>
      </c>
      <c r="H15" s="68">
        <v>7.94</v>
      </c>
    </row>
    <row r="16" spans="1:8" ht="29.25" customHeight="1" x14ac:dyDescent="0.25">
      <c r="A16" s="65" t="str">
        <f t="array" ref="A16">IFERROR(INDEX(Všichni!A$6:A$300, SMALL(IF(Všichni!$F$6:$F$300="ž", IF(Všichni!$B$6:$B$300&gt;=2007, IF(Všichni!$B$6:$B$300&lt;=2008, ROW(Všichni!$A10:$A304)-ROW(Všichni!$A9)))), ROWS(Všichni!A$6:'Všichni'!A10))),"")</f>
        <v>Plavcová, Barbora</v>
      </c>
      <c r="B16" s="65">
        <f t="array" ref="B16">IFERROR(INDEX(Všichni!B$6:B$300, SMALL(IF(Všichni!$F$6:$F$300="ž", IF(Všichni!$B$6:$B$300&gt;=2007, IF(Všichni!$B$6:$B$300&lt;=2008, ROW(Všichni!$A10:$A304)-ROW(Všichni!$A9)))), ROWS(Všichni!B$6:'Všichni'!B10))),"")</f>
        <v>2007</v>
      </c>
      <c r="C16" s="65" t="str">
        <f t="array" ref="C16">IFERROR(INDEX(Všichni!C$6:C$300, SMALL(IF(Všichni!$F$6:$F$300="ž", IF(Všichni!$B$6:$B$300&gt;=2007, IF(Všichni!$B$6:$B$300&lt;=2008, ROW(Všichni!$A10:$A304)-ROW(Všichni!$A9)))), ROWS(Všichni!C$6:'Všichni'!C10))),"")</f>
        <v>Sokol Cítov</v>
      </c>
      <c r="D16" s="66">
        <v>9.2476851851851875E-5</v>
      </c>
      <c r="E16" s="66">
        <v>9.8611111111111111E-5</v>
      </c>
      <c r="F16" s="66">
        <f t="shared" si="0"/>
        <v>9.2476851851851875E-5</v>
      </c>
      <c r="G16" s="69" t="s">
        <v>206</v>
      </c>
      <c r="H16" s="68">
        <v>7.99</v>
      </c>
    </row>
    <row r="17" spans="1:8" ht="29.25" customHeight="1" x14ac:dyDescent="0.25">
      <c r="A17" s="49" t="str">
        <f t="array" ref="A17">IFERROR(INDEX(Všichni!A$6:A$300, SMALL(IF(Všichni!$F$6:$F$300="ž", IF(Všichni!$B$6:$B$300&gt;=2007, IF(Všichni!$B$6:$B$300&lt;=2008, ROW(Všichni!$A16:$A310)-ROW(Všichni!$A15)))), ROWS(Všichni!A$6:'Všichni'!A16))),"")</f>
        <v>Podušková Klára</v>
      </c>
      <c r="B17" s="49">
        <f t="array" ref="B17">IFERROR(INDEX(Všichni!B$6:B$300, SMALL(IF(Všichni!$F$6:$F$300="ž", IF(Všichni!$B$6:$B$300&gt;=2007, IF(Všichni!$B$6:$B$300&lt;=2008, ROW(Všichni!$A16:$A310)-ROW(Všichni!$A15)))), ROWS(Všichni!B$6:'Všichni'!B16))),"")</f>
        <v>2008</v>
      </c>
      <c r="C17" s="49" t="str">
        <f t="array" ref="C17">IFERROR(INDEX(Všichni!C$6:C$300, SMALL(IF(Všichni!$F$6:$F$300="ž", IF(Všichni!$B$6:$B$300&gt;=2007, IF(Všichni!$B$6:$B$300&lt;=2008, ROW(Všichni!$A16:$A310)-ROW(Všichni!$A15)))), ROWS(Všichni!C$6:'Všichni'!C16))),"")</f>
        <v>sokol kobylisy</v>
      </c>
      <c r="D17" s="50">
        <v>1.0115740740740741E-4</v>
      </c>
      <c r="E17" s="50">
        <v>1.0127314814814815E-4</v>
      </c>
      <c r="F17" s="50">
        <f t="shared" si="0"/>
        <v>1.0115740740740741E-4</v>
      </c>
      <c r="G17" s="56" t="s">
        <v>207</v>
      </c>
      <c r="H17" s="57">
        <v>8.74</v>
      </c>
    </row>
    <row r="18" spans="1:8" ht="29.25" customHeight="1" x14ac:dyDescent="0.25">
      <c r="A18" s="65" t="str">
        <f t="array" ref="A18">IFERROR(INDEX(Všichni!A$6:A$300, SMALL(IF(Všichni!$F$6:$F$300="ž", IF(Všichni!$B$6:$B$300&gt;=2007, IF(Všichni!$B$6:$B$300&lt;=2008, ROW(Všichni!$A9:$A303)-ROW(Všichni!$A8)))), ROWS(Všichni!A$6:'Všichni'!A9))),"")</f>
        <v>Solařová, Tereza</v>
      </c>
      <c r="B18" s="65">
        <f t="array" ref="B18">IFERROR(INDEX(Všichni!B$6:B$300, SMALL(IF(Všichni!$F$6:$F$300="ž", IF(Všichni!$B$6:$B$300&gt;=2007, IF(Všichni!$B$6:$B$300&lt;=2008, ROW(Všichni!$A9:$A303)-ROW(Všichni!$A8)))), ROWS(Všichni!B$6:'Všichni'!B9))),"")</f>
        <v>2008</v>
      </c>
      <c r="C18" s="65" t="str">
        <f t="array" ref="C18">IFERROR(INDEX(Všichni!C$6:C$300, SMALL(IF(Všichni!$F$6:$F$300="ž", IF(Všichni!$B$6:$B$300&gt;=2007, IF(Všichni!$B$6:$B$300&lt;=2008, ROW(Všichni!$A9:$A303)-ROW(Všichni!$A8)))), ROWS(Všichni!C$6:'Všichni'!C9))),"")</f>
        <v>Sokol Cítov</v>
      </c>
      <c r="D18" s="66">
        <v>1.4166666666666668E-4</v>
      </c>
      <c r="E18" s="66">
        <v>1.4421296296296298E-4</v>
      </c>
      <c r="F18" s="66">
        <f t="shared" si="0"/>
        <v>1.4166666666666668E-4</v>
      </c>
      <c r="G18" s="69" t="s">
        <v>208</v>
      </c>
      <c r="H18" s="68">
        <v>12.24</v>
      </c>
    </row>
    <row r="19" spans="1:8" ht="29.25" customHeight="1" x14ac:dyDescent="0.25">
      <c r="A19" s="49" t="str">
        <f t="array" ref="A19">IFERROR(INDEX(Všichni!A$6:A$300, SMALL(IF(Všichni!$F$6:$F$300="ž", IF(Všichni!$B$6:$B$300&gt;=2007, IF(Všichni!$B$6:$B$300&lt;=2008, ROW(Všichni!$A20:$A314)-ROW(Všichni!$A19)))), ROWS(Všichni!A$6:'Všichni'!A20))),"")</f>
        <v>Bagate Magda</v>
      </c>
      <c r="B19" s="49">
        <f t="array" ref="B19">IFERROR(INDEX(Všichni!B$6:B$300, SMALL(IF(Všichni!$F$6:$F$300="ž", IF(Všichni!$B$6:$B$300&gt;=2007, IF(Všichni!$B$6:$B$300&lt;=2008, ROW(Všichni!$A20:$A314)-ROW(Všichni!$A19)))), ROWS(Všichni!B$6:'Všichni'!B20))),"")</f>
        <v>2008</v>
      </c>
      <c r="C19" s="49" t="str">
        <f t="array" ref="C19">IFERROR(INDEX(Všichni!C$6:C$300, SMALL(IF(Všichni!$F$6:$F$300="ž", IF(Všichni!$B$6:$B$300&gt;=2007, IF(Všichni!$B$6:$B$300&lt;=2008, ROW(Všichni!$A20:$A314)-ROW(Všichni!$A19)))), ROWS(Všichni!C$6:'Všichni'!C20))),"")</f>
        <v>Sokol Kobyliosy</v>
      </c>
      <c r="D19" s="50">
        <v>2.4467592592592591E-4</v>
      </c>
      <c r="E19" s="50">
        <v>2.4733796296296298E-4</v>
      </c>
      <c r="F19" s="50">
        <f t="shared" si="0"/>
        <v>2.4467592592592591E-4</v>
      </c>
      <c r="G19" s="56" t="s">
        <v>210</v>
      </c>
      <c r="H19" s="57">
        <v>21.14</v>
      </c>
    </row>
  </sheetData>
  <sortState ref="A6:G19">
    <sortCondition ref="G6:G19"/>
  </sortState>
  <pageMargins left="0" right="0" top="0" bottom="0" header="0.31496062992125984" footer="0.31496062992125984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topLeftCell="A6" workbookViewId="0">
      <selection activeCell="A19" sqref="A19:H19"/>
    </sheetView>
  </sheetViews>
  <sheetFormatPr defaultRowHeight="15" x14ac:dyDescent="0.25"/>
  <cols>
    <col min="1" max="1" width="29.5703125" style="27" customWidth="1"/>
    <col min="2" max="2" width="8.5703125" style="27" customWidth="1"/>
    <col min="3" max="3" width="25.28515625" style="27" customWidth="1"/>
    <col min="4" max="6" width="9.85546875" style="38" customWidth="1"/>
    <col min="7" max="7" width="9.85546875" style="27" customWidth="1"/>
    <col min="8" max="8" width="9.140625" style="57"/>
    <col min="9" max="16384" width="9.140625" style="27"/>
  </cols>
  <sheetData>
    <row r="1" spans="1:8" ht="18.75" x14ac:dyDescent="0.3">
      <c r="A1" s="25" t="s">
        <v>5</v>
      </c>
      <c r="B1" s="26"/>
    </row>
    <row r="3" spans="1:8" s="31" customFormat="1" ht="18.75" x14ac:dyDescent="0.3">
      <c r="A3" s="39" t="s">
        <v>11</v>
      </c>
      <c r="B3" s="39"/>
      <c r="C3" s="39"/>
      <c r="D3" s="40"/>
      <c r="E3" s="41"/>
      <c r="F3" s="42" t="s">
        <v>0</v>
      </c>
      <c r="G3" s="43">
        <v>4</v>
      </c>
      <c r="H3" s="58"/>
    </row>
    <row r="4" spans="1:8" x14ac:dyDescent="0.25">
      <c r="A4" s="44"/>
      <c r="B4" s="44"/>
      <c r="C4" s="44"/>
      <c r="D4" s="45"/>
      <c r="E4" s="45"/>
      <c r="F4" s="45"/>
      <c r="G4" s="44"/>
      <c r="H4" s="59"/>
    </row>
    <row r="5" spans="1:8" ht="45" x14ac:dyDescent="0.25">
      <c r="A5" s="46" t="s">
        <v>1</v>
      </c>
      <c r="B5" s="46" t="s">
        <v>6</v>
      </c>
      <c r="C5" s="46" t="s">
        <v>7</v>
      </c>
      <c r="D5" s="47" t="s">
        <v>2</v>
      </c>
      <c r="E5" s="47" t="s">
        <v>2</v>
      </c>
      <c r="F5" s="48" t="s">
        <v>3</v>
      </c>
      <c r="G5" s="46" t="s">
        <v>4</v>
      </c>
      <c r="H5" s="59"/>
    </row>
    <row r="6" spans="1:8" ht="29.25" customHeight="1" x14ac:dyDescent="0.25">
      <c r="A6" s="49" t="str">
        <f t="array" ref="A6">IFERROR(INDEX(Všichni!A$6:A$300, SMALL(IF(Všichni!$F$6:$F$300="ž", IF(Všichni!$B$6:$B$300&gt;=2005, IF(Všichni!$B$6:$B$300&lt;=2006, ROW(Všichni!$A8:$A302)-ROW(Všichni!$A7)))), ROWS(Všichni!A$6:'Všichni'!A8))),"")</f>
        <v>Ševčíková, Tereza</v>
      </c>
      <c r="B6" s="49">
        <f t="array" ref="B6">IFERROR(INDEX(Všichni!B$6:B$300, SMALL(IF(Všichni!$F$6:$F$300="ž", IF(Všichni!$B$6:$B$300&gt;=2005, IF(Všichni!$B$6:$B$300&lt;=2006, ROW(Všichni!$A8:$A302)-ROW(Všichni!$A7)))), ROWS(Všichni!B$6:'Všichni'!B8))),"")</f>
        <v>2005</v>
      </c>
      <c r="C6" s="49" t="str">
        <f t="array" ref="C6">IFERROR(INDEX(Všichni!C$6:C$300, SMALL(IF(Všichni!$F$6:$F$300="ž", IF(Všichni!$B$6:$B$300&gt;=2005, IF(Všichni!$B$6:$B$300&lt;=2006, ROW(Všichni!$A8:$A302)-ROW(Všichni!$A7)))), ROWS(Všichni!C$6:'Všichni'!C8))),"")</f>
        <v>Sokol Praha Vršovice</v>
      </c>
      <c r="D6" s="50">
        <v>3.3101851851851848E-5</v>
      </c>
      <c r="E6" s="50">
        <v>3.4027777777777782E-5</v>
      </c>
      <c r="F6" s="50">
        <f t="shared" ref="F6:F21" si="0">IF(MIN(D6,E6),MIN(D6,E6),"")</f>
        <v>3.3101851851851848E-5</v>
      </c>
      <c r="G6" s="49">
        <f t="shared" ref="G6:G21" si="1">IFERROR(RANK(F6,F:F,1),"")</f>
        <v>1</v>
      </c>
      <c r="H6" s="57">
        <v>2.86</v>
      </c>
    </row>
    <row r="7" spans="1:8" ht="29.25" customHeight="1" x14ac:dyDescent="0.25">
      <c r="A7" s="49" t="str">
        <f t="array" ref="A7">IFERROR(INDEX(Všichni!A$6:A$300, SMALL(IF(Všichni!$F$6:$F$300="ž", IF(Všichni!$B$6:$B$300&gt;=2005, IF(Všichni!$B$6:$B$300&lt;=2006, ROW(Všichni!$A11:$A305)-ROW(Všichni!$A10)))), ROWS(Všichni!A$6:'Všichni'!A11))),"")</f>
        <v>Víšková, Ester</v>
      </c>
      <c r="B7" s="49">
        <f t="array" ref="B7">IFERROR(INDEX(Všichni!B$6:B$300, SMALL(IF(Všichni!$F$6:$F$300="ž", IF(Všichni!$B$6:$B$300&gt;=2005, IF(Všichni!$B$6:$B$300&lt;=2006, ROW(Všichni!$A11:$A305)-ROW(Všichni!$A10)))), ROWS(Všichni!B$6:'Všichni'!B11))),"")</f>
        <v>2005</v>
      </c>
      <c r="C7" s="49" t="str">
        <f t="array" ref="C7">IFERROR(INDEX(Všichni!C$6:C$300, SMALL(IF(Všichni!$F$6:$F$300="ž", IF(Všichni!$B$6:$B$300&gt;=2005, IF(Všichni!$B$6:$B$300&lt;=2006, ROW(Všichni!$A11:$A305)-ROW(Všichni!$A10)))), ROWS(Všichni!C$6:'Všichni'!C11))),"")</f>
        <v>Vyšehrad</v>
      </c>
      <c r="D7" s="50">
        <v>3.9351851851851851E-5</v>
      </c>
      <c r="E7" s="50">
        <v>3.7962962962962964E-5</v>
      </c>
      <c r="F7" s="50">
        <f t="shared" si="0"/>
        <v>3.7962962962962964E-5</v>
      </c>
      <c r="G7" s="49">
        <f t="shared" si="1"/>
        <v>2</v>
      </c>
      <c r="H7" s="57">
        <v>3.28</v>
      </c>
    </row>
    <row r="8" spans="1:8" ht="29.25" customHeight="1" x14ac:dyDescent="0.25">
      <c r="A8" s="49" t="str">
        <f t="array" ref="A8">IFERROR(INDEX(Všichni!A$6:A$300, SMALL(IF(Všichni!$F$6:$F$300="ž", IF(Všichni!$B$6:$B$300&gt;=2005, IF(Všichni!$B$6:$B$300&lt;=2006, ROW(Všichni!$A7:$A301)-ROW(Všichni!$A6)))), ROWS(Všichni!A$6:'Všichni'!A7))),"")</f>
        <v>Gažiová, Nela</v>
      </c>
      <c r="B8" s="49">
        <f t="array" ref="B8">IFERROR(INDEX(Všichni!B$6:B$300, SMALL(IF(Všichni!$F$6:$F$300="ž", IF(Všichni!$B$6:$B$300&gt;=2005, IF(Všichni!$B$6:$B$300&lt;=2006, ROW(Všichni!$A7:$A301)-ROW(Všichni!$A6)))), ROWS(Všichni!B$6:'Všichni'!B7))),"")</f>
        <v>2006</v>
      </c>
      <c r="C8" s="49" t="str">
        <f t="array" ref="C8">IFERROR(INDEX(Všichni!C$6:C$300, SMALL(IF(Všichni!$F$6:$F$300="ž", IF(Všichni!$B$6:$B$300&gt;=2005, IF(Všichni!$B$6:$B$300&lt;=2006, ROW(Všichni!$A7:$A301)-ROW(Všichni!$A6)))), ROWS(Všichni!C$6:'Všichni'!C7))),"")</f>
        <v>Sokol Praha Vršovice</v>
      </c>
      <c r="D8" s="50">
        <v>5.3472222222222224E-5</v>
      </c>
      <c r="E8" s="50">
        <v>5.3935185185185191E-5</v>
      </c>
      <c r="F8" s="50">
        <f t="shared" si="0"/>
        <v>5.3472222222222224E-5</v>
      </c>
      <c r="G8" s="49">
        <f t="shared" si="1"/>
        <v>3</v>
      </c>
      <c r="H8" s="57">
        <v>4.62</v>
      </c>
    </row>
    <row r="9" spans="1:8" ht="29.25" customHeight="1" x14ac:dyDescent="0.25">
      <c r="A9" s="49" t="str">
        <f t="array" ref="A9">IFERROR(INDEX(Všichni!A$6:A$300, SMALL(IF(Všichni!$F$6:$F$300="ž", IF(Všichni!$B$6:$B$300&gt;=2005, IF(Všichni!$B$6:$B$300&lt;=2006, ROW(Všichni!$A17:$A311)-ROW(Všichni!$A16)))), ROWS(Všichni!A$6:'Všichni'!A17))),"")</f>
        <v>Zeizengerová, Klára</v>
      </c>
      <c r="B9" s="49">
        <f t="array" ref="B9">IFERROR(INDEX(Všichni!B$6:B$300, SMALL(IF(Všichni!$F$6:$F$300="ž", IF(Všichni!$B$6:$B$300&gt;=2005, IF(Všichni!$B$6:$B$300&lt;=2006, ROW(Všichni!$A17:$A311)-ROW(Všichni!$A16)))), ROWS(Všichni!B$6:'Všichni'!B17))),"")</f>
        <v>2006</v>
      </c>
      <c r="C9" s="49" t="str">
        <f t="array" ref="C9">IFERROR(INDEX(Všichni!C$6:C$300, SMALL(IF(Všichni!$F$6:$F$300="ž", IF(Všichni!$B$6:$B$300&gt;=2005, IF(Všichni!$B$6:$B$300&lt;=2006, ROW(Všichni!$A17:$A311)-ROW(Všichni!$A16)))), ROWS(Všichni!C$6:'Všichni'!C17))),"")</f>
        <v>Sokol Kobylisy</v>
      </c>
      <c r="D9" s="50">
        <v>5.983796296296296E-5</v>
      </c>
      <c r="E9" s="50">
        <v>6.1111111111111121E-5</v>
      </c>
      <c r="F9" s="50">
        <f t="shared" si="0"/>
        <v>5.983796296296296E-5</v>
      </c>
      <c r="G9" s="49">
        <f t="shared" si="1"/>
        <v>4</v>
      </c>
      <c r="H9" s="63">
        <v>5.17</v>
      </c>
    </row>
    <row r="10" spans="1:8" ht="29.25" customHeight="1" x14ac:dyDescent="0.25">
      <c r="A10" s="49" t="str">
        <f t="array" ref="A10">IFERROR(INDEX(Všichni!A$6:A$300, SMALL(IF(Všichni!$F$6:$F$300="ž", IF(Všichni!$B$6:$B$300&gt;=2005, IF(Všichni!$B$6:$B$300&lt;=2006, ROW(Všichni!$A20:$A314)-ROW(Všichni!$A19)))), ROWS(Všichni!A$6:'Všichni'!A20))),"")</f>
        <v>Vychytilová,Klára</v>
      </c>
      <c r="B10" s="49">
        <f t="array" ref="B10">IFERROR(INDEX(Všichni!B$6:B$300, SMALL(IF(Všichni!$F$6:$F$300="ž", IF(Všichni!$B$6:$B$300&gt;=2005, IF(Všichni!$B$6:$B$300&lt;=2006, ROW(Všichni!$A20:$A314)-ROW(Všichni!$A19)))), ROWS(Všichni!B$6:'Všichni'!B20))),"")</f>
        <v>2006</v>
      </c>
      <c r="C10" s="49" t="str">
        <f t="array" ref="C10">IFERROR(INDEX(Všichni!C$6:C$300, SMALL(IF(Všichni!$F$6:$F$300="ž", IF(Všichni!$B$6:$B$300&gt;=2005, IF(Všichni!$B$6:$B$300&lt;=2006, ROW(Všichni!$A20:$A314)-ROW(Všichni!$A19)))), ROWS(Všichni!C$6:'Všichni'!C20))),"")</f>
        <v>Sokol Kobylisy</v>
      </c>
      <c r="D10" s="50">
        <v>6.7939814814814824E-5</v>
      </c>
      <c r="E10" s="50">
        <v>7.1296296296296299E-5</v>
      </c>
      <c r="F10" s="50">
        <f t="shared" si="0"/>
        <v>6.7939814814814824E-5</v>
      </c>
      <c r="G10" s="49">
        <f t="shared" si="1"/>
        <v>5</v>
      </c>
      <c r="H10" s="63">
        <v>5.87</v>
      </c>
    </row>
    <row r="11" spans="1:8" ht="29.25" customHeight="1" x14ac:dyDescent="0.25">
      <c r="A11" s="65" t="str">
        <f t="array" ref="A11">IFERROR(INDEX(Všichni!A$6:A$300, SMALL(IF(Všichni!$F$6:$F$300="ž", IF(Všichni!$B$6:$B$300&gt;=2005, IF(Všichni!$B$6:$B$300&lt;=2006, ROW(Všichni!$A14:$A308)-ROW(Všichni!$A13)))), ROWS(Všichni!A$6:'Všichni'!A14))),"")</f>
        <v>Davidová, Klára</v>
      </c>
      <c r="B11" s="65">
        <f t="array" ref="B11">IFERROR(INDEX(Všichni!B$6:B$300, SMALL(IF(Všichni!$F$6:$F$300="ž", IF(Všichni!$B$6:$B$300&gt;=2005, IF(Všichni!$B$6:$B$300&lt;=2006, ROW(Všichni!$A14:$A308)-ROW(Všichni!$A13)))), ROWS(Všichni!B$6:'Všichni'!B14))),"")</f>
        <v>2006</v>
      </c>
      <c r="C11" s="65" t="str">
        <f t="array" ref="C11">IFERROR(INDEX(Všichni!C$6:C$300, SMALL(IF(Všichni!$F$6:$F$300="ž", IF(Všichni!$B$6:$B$300&gt;=2005, IF(Všichni!$B$6:$B$300&lt;=2006, ROW(Všichni!$A14:$A308)-ROW(Všichni!$A13)))), ROWS(Všichni!C$6:'Všichni'!C14))),"")</f>
        <v>Sokol Cítov</v>
      </c>
      <c r="D11" s="66">
        <v>6.9444444444444444E-5</v>
      </c>
      <c r="E11" s="66">
        <v>7.0486111111111105E-5</v>
      </c>
      <c r="F11" s="66">
        <f t="shared" si="0"/>
        <v>6.9444444444444444E-5</v>
      </c>
      <c r="G11" s="65">
        <f t="shared" si="1"/>
        <v>6</v>
      </c>
      <c r="H11" s="67">
        <v>6</v>
      </c>
    </row>
    <row r="12" spans="1:8" ht="29.25" customHeight="1" x14ac:dyDescent="0.25">
      <c r="A12" s="49" t="str">
        <f t="array" ref="A12">IFERROR(INDEX(Všichni!A$6:A$300, SMALL(IF(Všichni!$F$6:$F$300="ž", IF(Všichni!$B$6:$B$300&gt;=2005, IF(Všichni!$B$6:$B$300&lt;=2006, ROW(Všichni!$A16:$A310)-ROW(Všichni!$A15)))), ROWS(Všichni!A$6:'Všichni'!A16))),"")</f>
        <v>Kratochvílová, Zuzana</v>
      </c>
      <c r="B12" s="49">
        <f t="array" ref="B12">IFERROR(INDEX(Všichni!B$6:B$300, SMALL(IF(Všichni!$F$6:$F$300="ž", IF(Všichni!$B$6:$B$300&gt;=2005, IF(Všichni!$B$6:$B$300&lt;=2006, ROW(Všichni!$A16:$A310)-ROW(Všichni!$A15)))), ROWS(Všichni!B$6:'Všichni'!B16))),"")</f>
        <v>2005</v>
      </c>
      <c r="C12" s="49" t="str">
        <f t="array" ref="C12">IFERROR(INDEX(Všichni!C$6:C$300, SMALL(IF(Všichni!$F$6:$F$300="ž", IF(Všichni!$B$6:$B$300&gt;=2005, IF(Všichni!$B$6:$B$300&lt;=2006, ROW(Všichni!$A16:$A310)-ROW(Všichni!$A15)))), ROWS(Všichni!C$6:'Všichni'!C16))),"")</f>
        <v>Sokol Staré město</v>
      </c>
      <c r="D12" s="50">
        <v>7.6851851851851848E-5</v>
      </c>
      <c r="E12" s="50">
        <v>7.2685185185185193E-5</v>
      </c>
      <c r="F12" s="50">
        <f t="shared" si="0"/>
        <v>7.2685185185185193E-5</v>
      </c>
      <c r="G12" s="49">
        <f t="shared" si="1"/>
        <v>7</v>
      </c>
      <c r="H12" s="57">
        <v>6.28</v>
      </c>
    </row>
    <row r="13" spans="1:8" ht="29.25" customHeight="1" x14ac:dyDescent="0.25">
      <c r="A13" s="49" t="str">
        <f t="array" ref="A13">IFERROR(INDEX(Všichni!A$6:A$300, SMALL(IF(Všichni!$F$6:$F$300="ž", IF(Všichni!$B$6:$B$300&gt;=2005, IF(Všichni!$B$6:$B$300&lt;=2006, ROW(Všichni!$A10:$A304)-ROW(Všichni!$A9)))), ROWS(Všichni!A$6:'Všichni'!A10))),"")</f>
        <v>Sochorová, Eva</v>
      </c>
      <c r="B13" s="49">
        <f t="array" ref="B13">IFERROR(INDEX(Všichni!B$6:B$300, SMALL(IF(Všichni!$F$6:$F$300="ž", IF(Všichni!$B$6:$B$300&gt;=2005, IF(Všichni!$B$6:$B$300&lt;=2006, ROW(Všichni!$A10:$A304)-ROW(Všichni!$A9)))), ROWS(Všichni!B$6:'Všichni'!B10))),"")</f>
        <v>2006</v>
      </c>
      <c r="C13" s="49" t="str">
        <f t="array" ref="C13">IFERROR(INDEX(Všichni!C$6:C$300, SMALL(IF(Všichni!$F$6:$F$300="ž", IF(Všichni!$B$6:$B$300&gt;=2005, IF(Všichni!$B$6:$B$300&lt;=2006, ROW(Všichni!$A10:$A304)-ROW(Všichni!$A9)))), ROWS(Všichni!C$6:'Všichni'!C10))),"")</f>
        <v>Sokol Hlubočepy</v>
      </c>
      <c r="D13" s="50">
        <v>7.3842592592592593E-5</v>
      </c>
      <c r="E13" s="50">
        <v>7.3495370370370359E-5</v>
      </c>
      <c r="F13" s="50">
        <f t="shared" si="0"/>
        <v>7.3495370370370359E-5</v>
      </c>
      <c r="G13" s="49">
        <f t="shared" si="1"/>
        <v>8</v>
      </c>
      <c r="H13" s="57">
        <v>6.35</v>
      </c>
    </row>
    <row r="14" spans="1:8" ht="29.25" customHeight="1" x14ac:dyDescent="0.25">
      <c r="A14" s="49" t="str">
        <f t="array" ref="A14">IFERROR(INDEX(Všichni!A$6:A$300, SMALL(IF(Všichni!$F$6:$F$300="ž", IF(Všichni!$B$6:$B$300&gt;=2005, IF(Všichni!$B$6:$B$300&lt;=2006, ROW(Všichni!$A9:$A303)-ROW(Všichni!$A8)))), ROWS(Všichni!A$6:'Všichni'!A9))),"")</f>
        <v>Kofroňová, Carolina</v>
      </c>
      <c r="B14" s="49">
        <f t="array" ref="B14">IFERROR(INDEX(Všichni!B$6:B$300, SMALL(IF(Všichni!$F$6:$F$300="ž", IF(Všichni!$B$6:$B$300&gt;=2005, IF(Všichni!$B$6:$B$300&lt;=2006, ROW(Všichni!$A9:$A303)-ROW(Všichni!$A8)))), ROWS(Všichni!B$6:'Všichni'!B9))),"")</f>
        <v>2006</v>
      </c>
      <c r="C14" s="49" t="str">
        <f t="array" ref="C14">IFERROR(INDEX(Všichni!C$6:C$300, SMALL(IF(Všichni!$F$6:$F$300="ž", IF(Všichni!$B$6:$B$300&gt;=2005, IF(Všichni!$B$6:$B$300&lt;=2006, ROW(Všichni!$A9:$A303)-ROW(Všichni!$A8)))), ROWS(Všichni!C$6:'Všichni'!C9))),"")</f>
        <v>DDM Praha 2</v>
      </c>
      <c r="D14" s="50">
        <v>8.4027777777777771E-5</v>
      </c>
      <c r="E14" s="50">
        <v>8.4143518518518511E-5</v>
      </c>
      <c r="F14" s="50">
        <f t="shared" si="0"/>
        <v>8.4027777777777771E-5</v>
      </c>
      <c r="G14" s="49">
        <f t="shared" si="1"/>
        <v>9</v>
      </c>
      <c r="H14" s="57">
        <v>7.26</v>
      </c>
    </row>
    <row r="15" spans="1:8" ht="29.25" customHeight="1" x14ac:dyDescent="0.25">
      <c r="A15" s="65" t="str">
        <f t="array" ref="A15">IFERROR(INDEX(Všichni!A$6:A$300, SMALL(IF(Všichni!$F$6:$F$300="ž", IF(Všichni!$B$6:$B$300&gt;=2005, IF(Všichni!$B$6:$B$300&lt;=2006, ROW(Všichni!$A13:$A307)-ROW(Všichni!$A12)))), ROWS(Všichni!A$6:'Všichni'!A13))),"")</f>
        <v>Solařová, Kateřina</v>
      </c>
      <c r="B15" s="65">
        <f t="array" ref="B15">IFERROR(INDEX(Všichni!B$6:B$300, SMALL(IF(Všichni!$F$6:$F$300="ž", IF(Všichni!$B$6:$B$300&gt;=2005, IF(Všichni!$B$6:$B$300&lt;=2006, ROW(Všichni!$A13:$A307)-ROW(Všichni!$A12)))), ROWS(Všichni!B$6:'Všichni'!B13))),"")</f>
        <v>2005</v>
      </c>
      <c r="C15" s="65" t="str">
        <f t="array" ref="C15">IFERROR(INDEX(Všichni!C$6:C$300, SMALL(IF(Všichni!$F$6:$F$300="ž", IF(Všichni!$B$6:$B$300&gt;=2005, IF(Všichni!$B$6:$B$300&lt;=2006, ROW(Všichni!$A13:$A307)-ROW(Všichni!$A12)))), ROWS(Všichni!C$6:'Všichni'!C13))),"")</f>
        <v>Sokol Cítov</v>
      </c>
      <c r="D15" s="66">
        <v>8.5416666666666678E-5</v>
      </c>
      <c r="E15" s="66">
        <v>8.5069444444444431E-5</v>
      </c>
      <c r="F15" s="66">
        <f t="shared" si="0"/>
        <v>8.5069444444444431E-5</v>
      </c>
      <c r="G15" s="65">
        <f t="shared" si="1"/>
        <v>10</v>
      </c>
      <c r="H15" s="68">
        <v>7.35</v>
      </c>
    </row>
    <row r="16" spans="1:8" ht="29.25" customHeight="1" x14ac:dyDescent="0.25">
      <c r="A16" s="49" t="str">
        <f t="array" ref="A16">IFERROR(INDEX(Všichni!A$6:A$300, SMALL(IF(Všichni!$F$6:$F$300="ž", IF(Všichni!$B$6:$B$300&gt;=2005, IF(Všichni!$B$6:$B$300&lt;=2006, ROW(Všichni!$A19:$A313)-ROW(Všichni!$A18)))), ROWS(Všichni!A$6:'Všichni'!A19))),"")</f>
        <v>Nohejlová Emine</v>
      </c>
      <c r="B16" s="49">
        <f t="array" ref="B16">IFERROR(INDEX(Všichni!B$6:B$300, SMALL(IF(Všichni!$F$6:$F$300="ž", IF(Všichni!$B$6:$B$300&gt;=2005, IF(Všichni!$B$6:$B$300&lt;=2006, ROW(Všichni!$A19:$A313)-ROW(Všichni!$A18)))), ROWS(Všichni!B$6:'Všichni'!B19))),"")</f>
        <v>2005</v>
      </c>
      <c r="C16" s="49" t="str">
        <f t="array" ref="C16">IFERROR(INDEX(Všichni!C$6:C$300, SMALL(IF(Všichni!$F$6:$F$300="ž", IF(Všichni!$B$6:$B$300&gt;=2005, IF(Všichni!$B$6:$B$300&lt;=2006, ROW(Všichni!$A19:$A313)-ROW(Všichni!$A18)))), ROWS(Všichni!C$6:'Všichni'!C19))),"")</f>
        <v>Sokol Vinohrady</v>
      </c>
      <c r="D16" s="50">
        <v>9.0972222222222227E-5</v>
      </c>
      <c r="E16" s="50">
        <v>9.1435185185185188E-5</v>
      </c>
      <c r="F16" s="50">
        <f t="shared" si="0"/>
        <v>9.0972222222222227E-5</v>
      </c>
      <c r="G16" s="49">
        <f t="shared" si="1"/>
        <v>11</v>
      </c>
      <c r="H16" s="57">
        <v>7.86</v>
      </c>
    </row>
    <row r="17" spans="1:8" ht="29.25" customHeight="1" x14ac:dyDescent="0.25">
      <c r="A17" s="49" t="str">
        <f t="array" ref="A17">IFERROR(INDEX(Všichni!A$6:A$300, SMALL(IF(Všichni!$F$6:$F$300="ž", IF(Všichni!$B$6:$B$300&gt;=2005, IF(Všichni!$B$6:$B$300&lt;=2006, ROW(Všichni!$A21:$A315)-ROW(Všichni!$A20)))), ROWS(Všichni!A$6:'Všichni'!A21))),"")</f>
        <v>Peňáková Markéta</v>
      </c>
      <c r="B17" s="49">
        <f t="array" ref="B17">IFERROR(INDEX(Všichni!B$6:B$300, SMALL(IF(Všichni!$F$6:$F$300="ž", IF(Všichni!$B$6:$B$300&gt;=2005, IF(Všichni!$B$6:$B$300&lt;=2006, ROW(Všichni!$A21:$A315)-ROW(Všichni!$A20)))), ROWS(Všichni!B$6:'Všichni'!B21))),"")</f>
        <v>2005</v>
      </c>
      <c r="C17" s="49" t="str">
        <f t="array" ref="C17">IFERROR(INDEX(Všichni!C$6:C$300, SMALL(IF(Všichni!$F$6:$F$300="ž", IF(Všichni!$B$6:$B$300&gt;=2005, IF(Všichni!$B$6:$B$300&lt;=2006, ROW(Všichni!$A21:$A315)-ROW(Všichni!$A20)))), ROWS(Všichni!C$6:'Všichni'!C21))),"")</f>
        <v>Sokol Kobylisy</v>
      </c>
      <c r="D17" s="50">
        <v>9.2824074074074068E-5</v>
      </c>
      <c r="E17" s="50">
        <v>9.3749999999999988E-5</v>
      </c>
      <c r="F17" s="50">
        <f t="shared" si="0"/>
        <v>9.2824074074074068E-5</v>
      </c>
      <c r="G17" s="49">
        <f t="shared" si="1"/>
        <v>12</v>
      </c>
      <c r="H17" s="57">
        <v>8.02</v>
      </c>
    </row>
    <row r="18" spans="1:8" ht="29.25" customHeight="1" x14ac:dyDescent="0.25">
      <c r="A18" s="49" t="str">
        <f t="array" ref="A18">IFERROR(INDEX(Všichni!A$6:A$300, SMALL(IF(Všichni!$F$6:$F$300="ž", IF(Všichni!$B$6:$B$300&gt;=2005, IF(Všichni!$B$6:$B$300&lt;=2006, ROW(Všichni!$A6:$A300)-ROW(Všichni!$A5)))), ROWS(Všichni!A$6:'Všichni'!A6))),"")</f>
        <v>Kotlářová, Anežka</v>
      </c>
      <c r="B18" s="49">
        <f t="array" ref="B18">IFERROR(INDEX(Všichni!B$6:B$300, SMALL(IF(Všichni!$F$6:$F$300="ž", IF(Všichni!$B$6:$B$300&gt;=2005, IF(Všichni!$B$6:$B$300&lt;=2006, ROW(Všichni!$A6:$A300)-ROW(Všichni!$A5)))), ROWS(Všichni!B$6:'Všichni'!B6))),"")</f>
        <v>2006</v>
      </c>
      <c r="C18" s="49" t="str">
        <f t="array" ref="C18">IFERROR(INDEX(Všichni!C$6:C$300, SMALL(IF(Všichni!$F$6:$F$300="ž", IF(Všichni!$B$6:$B$300&gt;=2005, IF(Všichni!$B$6:$B$300&lt;=2006, ROW(Všichni!$A6:$A300)-ROW(Všichni!$A5)))), ROWS(Všichni!C$6:'Všichni'!C6))),"")</f>
        <v>Sokol Praha Vršovice</v>
      </c>
      <c r="D18" s="50">
        <v>1.0370370370370371E-4</v>
      </c>
      <c r="E18" s="50">
        <v>1.0416666666666667E-4</v>
      </c>
      <c r="F18" s="50">
        <f t="shared" si="0"/>
        <v>1.0370370370370371E-4</v>
      </c>
      <c r="G18" s="49">
        <f t="shared" si="1"/>
        <v>13</v>
      </c>
      <c r="H18" s="57">
        <v>8.9600000000000009</v>
      </c>
    </row>
    <row r="19" spans="1:8" ht="29.25" customHeight="1" x14ac:dyDescent="0.25">
      <c r="A19" s="65" t="str">
        <f t="array" ref="A19">IFERROR(INDEX(Všichni!A$6:A$300, SMALL(IF(Všichni!$F$6:$F$300="ž", IF(Všichni!$B$6:$B$300&gt;=2005, IF(Všichni!$B$6:$B$300&lt;=2006, ROW(Všichni!$A12:$A306)-ROW(Všichni!$A11)))), ROWS(Všichni!A$6:'Všichni'!A12))),"")</f>
        <v>Stránská, Karolina</v>
      </c>
      <c r="B19" s="65">
        <f t="array" ref="B19">IFERROR(INDEX(Všichni!B$6:B$300, SMALL(IF(Všichni!$F$6:$F$300="ž", IF(Všichni!$B$6:$B$300&gt;=2005, IF(Všichni!$B$6:$B$300&lt;=2006, ROW(Všichni!$A12:$A306)-ROW(Všichni!$A11)))), ROWS(Všichni!B$6:'Všichni'!B12))),"")</f>
        <v>2005</v>
      </c>
      <c r="C19" s="65" t="str">
        <f t="array" ref="C19">IFERROR(INDEX(Všichni!C$6:C$300, SMALL(IF(Všichni!$F$6:$F$300="ž", IF(Všichni!$B$6:$B$300&gt;=2005, IF(Všichni!$B$6:$B$300&lt;=2006, ROW(Všichni!$A12:$A306)-ROW(Všichni!$A11)))), ROWS(Všichni!C$6:'Všichni'!C12))),"")</f>
        <v>Sokol Cítov</v>
      </c>
      <c r="D19" s="66">
        <v>1.2141203703703705E-4</v>
      </c>
      <c r="E19" s="66">
        <v>1.2222222222222224E-4</v>
      </c>
      <c r="F19" s="66">
        <f t="shared" si="0"/>
        <v>1.2141203703703705E-4</v>
      </c>
      <c r="G19" s="65">
        <f t="shared" si="1"/>
        <v>14</v>
      </c>
      <c r="H19" s="68">
        <v>10.49</v>
      </c>
    </row>
    <row r="20" spans="1:8" ht="29.25" customHeight="1" x14ac:dyDescent="0.25">
      <c r="A20" s="49" t="str">
        <f t="array" ref="A20">IFERROR(INDEX(Všichni!A$6:A$300, SMALL(IF(Všichni!$F$6:$F$300="ž", IF(Všichni!$B$6:$B$300&gt;=2005, IF(Všichni!$B$6:$B$300&lt;=2006, ROW(Všichni!$A22:$A316)-ROW(Všichni!$A21)))), ROWS(Všichni!A$6:'Všichni'!A22))),"")</f>
        <v>Kejnovská, Bára</v>
      </c>
      <c r="B20" s="49">
        <f t="array" ref="B20">IFERROR(INDEX(Všichni!B$6:B$300, SMALL(IF(Všichni!$F$6:$F$300="ž", IF(Všichni!$B$6:$B$300&gt;=2005, IF(Všichni!$B$6:$B$300&lt;=2006, ROW(Všichni!$A22:$A316)-ROW(Všichni!$A21)))), ROWS(Všichni!B$6:'Všichni'!B22))),"")</f>
        <v>2005</v>
      </c>
      <c r="C20" s="49" t="str">
        <f t="array" ref="C20">IFERROR(INDEX(Všichni!C$6:C$300, SMALL(IF(Všichni!$F$6:$F$300="ž", IF(Všichni!$B$6:$B$300&gt;=2005, IF(Všichni!$B$6:$B$300&lt;=2006, ROW(Všichni!$A22:$A316)-ROW(Všichni!$A21)))), ROWS(Všichni!C$6:'Všichni'!C22))),"")</f>
        <v>Sokol Kobylisy</v>
      </c>
      <c r="D20" s="50">
        <v>1.2511574074074074E-4</v>
      </c>
      <c r="E20" s="50">
        <v>1.2546296296296296E-4</v>
      </c>
      <c r="F20" s="50">
        <f t="shared" si="0"/>
        <v>1.2511574074074074E-4</v>
      </c>
      <c r="G20" s="49">
        <f t="shared" si="1"/>
        <v>15</v>
      </c>
      <c r="H20" s="57">
        <v>10.81</v>
      </c>
    </row>
    <row r="21" spans="1:8" ht="29.25" customHeight="1" x14ac:dyDescent="0.25">
      <c r="A21" s="49" t="str">
        <f t="array" ref="A21">IFERROR(INDEX(Všichni!A$6:A$300, SMALL(IF(Všichni!$F$6:$F$300="ž", IF(Všichni!$B$6:$B$300&gt;=2005, IF(Všichni!$B$6:$B$300&lt;=2006, ROW(Všichni!$A15:$A309)-ROW(Všichni!$A14)))), ROWS(Všichni!A$6:'Všichni'!A15))),"")</f>
        <v>Líbalová, Linda</v>
      </c>
      <c r="B21" s="49">
        <f t="array" ref="B21">IFERROR(INDEX(Všichni!B$6:B$300, SMALL(IF(Všichni!$F$6:$F$300="ž", IF(Všichni!$B$6:$B$300&gt;=2005, IF(Všichni!$B$6:$B$300&lt;=2006, ROW(Všichni!$A15:$A309)-ROW(Všichni!$A14)))), ROWS(Všichni!B$6:'Všichni'!B15))),"")</f>
        <v>2005</v>
      </c>
      <c r="C21" s="49" t="str">
        <f t="array" ref="C21">IFERROR(INDEX(Všichni!C$6:C$300, SMALL(IF(Všichni!$F$6:$F$300="ž", IF(Všichni!$B$6:$B$300&gt;=2005, IF(Všichni!$B$6:$B$300&lt;=2006, ROW(Všichni!$A15:$A309)-ROW(Všichni!$A14)))), ROWS(Všichni!C$6:'Všichni'!C15))),"")</f>
        <v>TJ Sokol Strašnice</v>
      </c>
      <c r="D21" s="50">
        <v>1.7523148148148151E-4</v>
      </c>
      <c r="E21" s="50">
        <v>1.7546296296296296E-4</v>
      </c>
      <c r="F21" s="50">
        <f t="shared" si="0"/>
        <v>1.7523148148148151E-4</v>
      </c>
      <c r="G21" s="49">
        <f t="shared" si="1"/>
        <v>16</v>
      </c>
      <c r="H21" s="57">
        <v>15.14</v>
      </c>
    </row>
  </sheetData>
  <sortState ref="A6:G21">
    <sortCondition ref="G6:G21"/>
  </sortState>
  <pageMargins left="0" right="0" top="0" bottom="0" header="0.31496062992125984" footer="0.31496062992125984"/>
  <pageSetup paperSize="9" scale="90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workbookViewId="0">
      <selection activeCell="N9" sqref="N9"/>
    </sheetView>
  </sheetViews>
  <sheetFormatPr defaultRowHeight="15" x14ac:dyDescent="0.25"/>
  <cols>
    <col min="1" max="1" width="29.5703125" style="27" customWidth="1"/>
    <col min="2" max="2" width="8.5703125" style="27" customWidth="1"/>
    <col min="3" max="3" width="25.28515625" style="27" customWidth="1"/>
    <col min="4" max="6" width="9.85546875" style="38" customWidth="1"/>
    <col min="7" max="7" width="9.85546875" style="27" customWidth="1"/>
    <col min="8" max="8" width="9.140625" style="57"/>
    <col min="9" max="16384" width="9.140625" style="27"/>
  </cols>
  <sheetData>
    <row r="1" spans="1:8" ht="18.75" x14ac:dyDescent="0.3">
      <c r="A1" s="25" t="s">
        <v>5</v>
      </c>
      <c r="B1" s="26"/>
    </row>
    <row r="3" spans="1:8" s="31" customFormat="1" ht="18.75" x14ac:dyDescent="0.3">
      <c r="A3" s="39" t="s">
        <v>12</v>
      </c>
      <c r="B3" s="39"/>
      <c r="C3" s="39"/>
      <c r="D3" s="40"/>
      <c r="E3" s="41"/>
      <c r="F3" s="42" t="s">
        <v>0</v>
      </c>
      <c r="G3" s="43">
        <v>5</v>
      </c>
      <c r="H3" s="58"/>
    </row>
    <row r="4" spans="1:8" x14ac:dyDescent="0.25">
      <c r="A4" s="44"/>
      <c r="B4" s="44"/>
      <c r="C4" s="44"/>
      <c r="D4" s="45"/>
      <c r="E4" s="45"/>
      <c r="F4" s="45"/>
      <c r="G4" s="44"/>
      <c r="H4" s="59"/>
    </row>
    <row r="5" spans="1:8" ht="45" x14ac:dyDescent="0.25">
      <c r="A5" s="46" t="s">
        <v>1</v>
      </c>
      <c r="B5" s="46" t="s">
        <v>6</v>
      </c>
      <c r="C5" s="46" t="s">
        <v>7</v>
      </c>
      <c r="D5" s="47" t="s">
        <v>2</v>
      </c>
      <c r="E5" s="47" t="s">
        <v>2</v>
      </c>
      <c r="F5" s="48" t="s">
        <v>3</v>
      </c>
      <c r="G5" s="46" t="s">
        <v>4</v>
      </c>
      <c r="H5" s="59"/>
    </row>
    <row r="6" spans="1:8" ht="29.25" customHeight="1" x14ac:dyDescent="0.25">
      <c r="A6" s="49" t="str">
        <f t="array" ref="A6">IFERROR(INDEX(Všichni!A$6:A$300, SMALL(IF(Všichni!$F$6:$F$300="ž", IF(Všichni!$B$6:$B$300&gt;=2003, IF(Všichni!$B$6:$B$300&lt;=2004, ROW(Všichni!$A6:$A300)-ROW(Všichni!$A5)))), ROWS(Všichni!A$6:'Všichni'!A6))),"")</f>
        <v>Berková, Lucie</v>
      </c>
      <c r="B6" s="49">
        <f t="array" ref="B6">IFERROR(INDEX(Všichni!B$6:B$300, SMALL(IF(Všichni!$F$6:$F$300="ž", IF(Všichni!$B$6:$B$300&gt;=2003, IF(Všichni!$B$6:$B$300&lt;=2004, ROW(Všichni!$A6:$A300)-ROW(Všichni!$A5)))), ROWS(Všichni!B$6:'Všichni'!B6))),"")</f>
        <v>2004</v>
      </c>
      <c r="C6" s="49" t="str">
        <f t="array" ref="C6">IFERROR(INDEX(Všichni!C$6:C$300, SMALL(IF(Všichni!$F$6:$F$300="ž", IF(Všichni!$B$6:$B$300&gt;=2003, IF(Všichni!$B$6:$B$300&lt;=2004, ROW(Všichni!$A6:$A300)-ROW(Všichni!$A5)))), ROWS(Všichni!C$6:'Všichni'!C6))),"")</f>
        <v>Sokol Hlubočepy</v>
      </c>
      <c r="D6" s="50">
        <v>4.7453703703703694E-5</v>
      </c>
      <c r="E6" s="50">
        <v>4.7800925925925928E-5</v>
      </c>
      <c r="F6" s="50">
        <f t="shared" ref="F6:F13" si="0">IF(MIN(D6,E6),MIN(D6,E6),"")</f>
        <v>4.7453703703703694E-5</v>
      </c>
      <c r="G6" s="49">
        <f t="shared" ref="G6:G13" si="1">IFERROR(RANK(F6,F:F,1),"")</f>
        <v>1</v>
      </c>
      <c r="H6" s="57">
        <v>4.0999999999999996</v>
      </c>
    </row>
    <row r="7" spans="1:8" ht="29.25" customHeight="1" x14ac:dyDescent="0.25">
      <c r="A7" s="49" t="str">
        <f t="array" ref="A7">IFERROR(INDEX(Všichni!A$6:A$300, SMALL(IF(Všichni!$F$6:$F$300="ž", IF(Všichni!$B$6:$B$300&gt;=2003, IF(Všichni!$B$6:$B$300&lt;=2004, ROW(Všichni!$A8:$A302)-ROW(Všichni!$A7)))), ROWS(Všichni!A$6:'Všichni'!A8))),"")</f>
        <v>Smrčková, Anna</v>
      </c>
      <c r="B7" s="49">
        <f t="array" ref="B7">IFERROR(INDEX(Všichni!B$6:B$300, SMALL(IF(Všichni!$F$6:$F$300="ž", IF(Všichni!$B$6:$B$300&gt;=2003, IF(Všichni!$B$6:$B$300&lt;=2004, ROW(Všichni!$A8:$A302)-ROW(Všichni!$A7)))), ROWS(Všichni!B$6:'Všichni'!B8))),"")</f>
        <v>2004</v>
      </c>
      <c r="C7" s="49" t="str">
        <f t="array" ref="C7">IFERROR(INDEX(Všichni!C$6:C$300, SMALL(IF(Všichni!$F$6:$F$300="ž", IF(Všichni!$B$6:$B$300&gt;=2003, IF(Všichni!$B$6:$B$300&lt;=2004, ROW(Všichni!$A8:$A302)-ROW(Všichni!$A7)))), ROWS(Všichni!C$6:'Všichni'!C8))),"")</f>
        <v>Sokol Hlubočepy</v>
      </c>
      <c r="D7" s="50">
        <v>7.2337962962962972E-5</v>
      </c>
      <c r="E7" s="50">
        <v>6.5509259259259256E-5</v>
      </c>
      <c r="F7" s="50">
        <f t="shared" si="0"/>
        <v>6.5509259259259256E-5</v>
      </c>
      <c r="G7" s="49">
        <f t="shared" si="1"/>
        <v>2</v>
      </c>
      <c r="H7" s="57">
        <v>5.66</v>
      </c>
    </row>
    <row r="8" spans="1:8" ht="29.25" customHeight="1" x14ac:dyDescent="0.25">
      <c r="A8" s="49" t="str">
        <f t="array" ref="A8">IFERROR(INDEX(Všichni!A$6:A$300, SMALL(IF(Všichni!$F$6:$F$300="ž", IF(Všichni!$B$6:$B$300&gt;=2003, IF(Všichni!$B$6:$B$300&lt;=2004, ROW(Všichni!$A14:$A308)-ROW(Všichni!$A13)))), ROWS(Všichni!A$6:'Všichni'!A14))),"")</f>
        <v>Kejnovská, Bětka</v>
      </c>
      <c r="B8" s="49">
        <f t="array" ref="B8">IFERROR(INDEX(Všichni!B$6:B$300, SMALL(IF(Všichni!$F$6:$F$300="ž", IF(Všichni!$B$6:$B$300&gt;=2003, IF(Všichni!$B$6:$B$300&lt;=2004, ROW(Všichni!$A14:$A308)-ROW(Všichni!$A13)))), ROWS(Všichni!B$6:'Všichni'!B14))),"")</f>
        <v>2003</v>
      </c>
      <c r="C8" s="49" t="str">
        <f t="array" ref="C8">IFERROR(INDEX(Všichni!C$6:C$300, SMALL(IF(Všichni!$F$6:$F$300="ž", IF(Všichni!$B$6:$B$300&gt;=2003, IF(Všichni!$B$6:$B$300&lt;=2004, ROW(Všichni!$A14:$A308)-ROW(Všichni!$A13)))), ROWS(Všichni!C$6:'Všichni'!C14))),"")</f>
        <v>Sokol Kobylisy</v>
      </c>
      <c r="D8" s="50">
        <v>6.689814814814815E-5</v>
      </c>
      <c r="E8" s="50">
        <v>6.759259259259259E-5</v>
      </c>
      <c r="F8" s="50">
        <f t="shared" si="0"/>
        <v>6.689814814814815E-5</v>
      </c>
      <c r="G8" s="49">
        <f t="shared" si="1"/>
        <v>3</v>
      </c>
      <c r="H8" s="57">
        <v>5.78</v>
      </c>
    </row>
    <row r="9" spans="1:8" ht="29.25" customHeight="1" x14ac:dyDescent="0.25">
      <c r="A9" s="49" t="str">
        <f t="array" ref="A9">IFERROR(INDEX(Všichni!A$6:A$300, SMALL(IF(Všichni!$F$6:$F$300="ž", IF(Všichni!$B$6:$B$300&gt;=2003, IF(Všichni!$B$6:$B$300&lt;=2004, ROW(Všichni!$A7:$A301)-ROW(Všichni!$A6)))), ROWS(Všichni!A$6:'Všichni'!A7))),"")</f>
        <v>Botková, Laura</v>
      </c>
      <c r="B9" s="49">
        <f t="array" ref="B9">IFERROR(INDEX(Všichni!B$6:B$300, SMALL(IF(Všichni!$F$6:$F$300="ž", IF(Všichni!$B$6:$B$300&gt;=2003, IF(Všichni!$B$6:$B$300&lt;=2004, ROW(Všichni!$A7:$A301)-ROW(Všichni!$A6)))), ROWS(Všichni!B$6:'Všichni'!B7))),"")</f>
        <v>2004</v>
      </c>
      <c r="C9" s="49" t="str">
        <f t="array" ref="C9">IFERROR(INDEX(Všichni!C$6:C$300, SMALL(IF(Všichni!$F$6:$F$300="ž", IF(Všichni!$B$6:$B$300&gt;=2003, IF(Všichni!$B$6:$B$300&lt;=2004, ROW(Všichni!$A7:$A301)-ROW(Všichni!$A6)))), ROWS(Všichni!C$6:'Všichni'!C7))),"")</f>
        <v>Sokol Hlubočepy</v>
      </c>
      <c r="D9" s="50">
        <v>7.0370370370370365E-5</v>
      </c>
      <c r="E9" s="50">
        <v>6.9097222222222224E-5</v>
      </c>
      <c r="F9" s="50">
        <f t="shared" si="0"/>
        <v>6.9097222222222224E-5</v>
      </c>
      <c r="G9" s="49">
        <f t="shared" si="1"/>
        <v>4</v>
      </c>
      <c r="H9" s="57">
        <v>5.97</v>
      </c>
    </row>
    <row r="10" spans="1:8" ht="29.25" customHeight="1" x14ac:dyDescent="0.25">
      <c r="A10" s="49" t="str">
        <f t="array" ref="A10">IFERROR(INDEX(Všichni!A$6:A$300, SMALL(IF(Všichni!$F$6:$F$300="ž", IF(Všichni!$B$6:$B$300&gt;=2003, IF(Všichni!$B$6:$B$300&lt;=2004, ROW(Všichni!$A11:$A305)-ROW(Všichni!$A10)))), ROWS(Všichni!A$6:'Všichni'!A11))),"")</f>
        <v>Pechová, Lucie</v>
      </c>
      <c r="B10" s="49">
        <f t="array" ref="B10">IFERROR(INDEX(Všichni!B$6:B$300, SMALL(IF(Všichni!$F$6:$F$300="ž", IF(Všichni!$B$6:$B$300&gt;=2003, IF(Všichni!$B$6:$B$300&lt;=2004, ROW(Všichni!$A11:$A305)-ROW(Všichni!$A10)))), ROWS(Všichni!B$6:'Všichni'!B11))),"")</f>
        <v>2003</v>
      </c>
      <c r="C10" s="49" t="str">
        <f t="array" ref="C10">IFERROR(INDEX(Všichni!C$6:C$300, SMALL(IF(Všichni!$F$6:$F$300="ž", IF(Všichni!$B$6:$B$300&gt;=2003, IF(Všichni!$B$6:$B$300&lt;=2004, ROW(Všichni!$A11:$A305)-ROW(Všichni!$A10)))), ROWS(Všichni!C$6:'Všichni'!C11))),"")</f>
        <v>TJ Sokol Strašnice</v>
      </c>
      <c r="D10" s="50">
        <v>7.8703703703703702E-5</v>
      </c>
      <c r="E10" s="50">
        <v>7.9166666666666662E-5</v>
      </c>
      <c r="F10" s="50">
        <f t="shared" si="0"/>
        <v>7.8703703703703702E-5</v>
      </c>
      <c r="G10" s="49">
        <f t="shared" si="1"/>
        <v>5</v>
      </c>
      <c r="H10" s="57">
        <v>6.8</v>
      </c>
    </row>
    <row r="11" spans="1:8" ht="29.25" customHeight="1" x14ac:dyDescent="0.25">
      <c r="A11" s="49" t="str">
        <f t="array" ref="A11">IFERROR(INDEX(Všichni!A$6:A$300, SMALL(IF(Všichni!$F$6:$F$300="ž", IF(Všichni!$B$6:$B$300&gt;=2003, IF(Všichni!$B$6:$B$300&lt;=2004, ROW(Všichni!$A12:$A306)-ROW(Všichni!$A11)))), ROWS(Všichni!A$6:'Všichni'!A12))),"")</f>
        <v>Schmidtová, Emma</v>
      </c>
      <c r="B11" s="49">
        <f t="array" ref="B11">IFERROR(INDEX(Všichni!B$6:B$300, SMALL(IF(Všichni!$F$6:$F$300="ž", IF(Všichni!$B$6:$B$300&gt;=2003, IF(Všichni!$B$6:$B$300&lt;=2004, ROW(Všichni!$A12:$A306)-ROW(Všichni!$A11)))), ROWS(Všichni!B$6:'Všichni'!B12))),"")</f>
        <v>2003</v>
      </c>
      <c r="C11" s="49" t="str">
        <f t="array" ref="C11">IFERROR(INDEX(Všichni!C$6:C$300, SMALL(IF(Všichni!$F$6:$F$300="ž", IF(Všichni!$B$6:$B$300&gt;=2003, IF(Všichni!$B$6:$B$300&lt;=2004, ROW(Všichni!$A12:$A306)-ROW(Všichni!$A11)))), ROWS(Všichni!C$6:'Všichni'!C12))),"")</f>
        <v>Sokol Staré město</v>
      </c>
      <c r="D11" s="50">
        <v>8.8194444444444453E-5</v>
      </c>
      <c r="E11" s="50">
        <v>8.8541666666666673E-5</v>
      </c>
      <c r="F11" s="50">
        <f t="shared" si="0"/>
        <v>8.8194444444444453E-5</v>
      </c>
      <c r="G11" s="49">
        <f t="shared" si="1"/>
        <v>6</v>
      </c>
      <c r="H11" s="57">
        <v>7.62</v>
      </c>
    </row>
    <row r="12" spans="1:8" ht="29.25" customHeight="1" x14ac:dyDescent="0.25">
      <c r="A12" s="49" t="str">
        <f t="array" ref="A12">IFERROR(INDEX(Všichni!A$6:A$300, SMALL(IF(Všichni!$F$6:$F$300="ž", IF(Všichni!$B$6:$B$300&gt;=2003, IF(Všichni!$B$6:$B$300&lt;=2004, ROW(Všichni!$A13:$A307)-ROW(Všichni!$A12)))), ROWS(Všichni!A$6:'Všichni'!A13))),"")</f>
        <v>Hulcová, Sofie</v>
      </c>
      <c r="B12" s="49">
        <f t="array" ref="B12">IFERROR(INDEX(Všichni!B$6:B$300, SMALL(IF(Všichni!$F$6:$F$300="ž", IF(Všichni!$B$6:$B$300&gt;=2003, IF(Všichni!$B$6:$B$300&lt;=2004, ROW(Všichni!$A13:$A307)-ROW(Všichni!$A12)))), ROWS(Všichni!B$6:'Všichni'!B13))),"")</f>
        <v>2003</v>
      </c>
      <c r="C12" s="49" t="str">
        <f t="array" ref="C12">IFERROR(INDEX(Všichni!C$6:C$300, SMALL(IF(Všichni!$F$6:$F$300="ž", IF(Všichni!$B$6:$B$300&gt;=2003, IF(Všichni!$B$6:$B$300&lt;=2004, ROW(Všichni!$A13:$A307)-ROW(Všichni!$A12)))), ROWS(Všichni!C$6:'Všichni'!C13))),"")</f>
        <v>Sokol Staré město</v>
      </c>
      <c r="D12" s="50">
        <v>9.5023148148148156E-5</v>
      </c>
      <c r="E12" s="50">
        <v>9.5486111111111116E-5</v>
      </c>
      <c r="F12" s="50">
        <f t="shared" si="0"/>
        <v>9.5023148148148156E-5</v>
      </c>
      <c r="G12" s="49">
        <f t="shared" si="1"/>
        <v>7</v>
      </c>
      <c r="H12" s="57">
        <v>8.2100000000000009</v>
      </c>
    </row>
    <row r="13" spans="1:8" ht="29.25" customHeight="1" x14ac:dyDescent="0.25">
      <c r="A13" s="49" t="str">
        <f t="array" ref="A13">IFERROR(INDEX(Všichni!A$6:A$300, SMALL(IF(Všichni!$F$6:$F$300="ž", IF(Všichni!$B$6:$B$300&gt;=2003, IF(Všichni!$B$6:$B$300&lt;=2004, ROW(Všichni!$A9:$A303)-ROW(Všichni!$A8)))), ROWS(Všichni!A$6:'Všichni'!A9))),"")</f>
        <v>Blažejové, Eliška</v>
      </c>
      <c r="B13" s="49">
        <f t="array" ref="B13">IFERROR(INDEX(Všichni!B$6:B$300, SMALL(IF(Všichni!$F$6:$F$300="ž", IF(Všichni!$B$6:$B$300&gt;=2003, IF(Všichni!$B$6:$B$300&lt;=2004, ROW(Všichni!$A9:$A303)-ROW(Všichni!$A8)))), ROWS(Všichni!B$6:'Všichni'!B9))),"")</f>
        <v>2004</v>
      </c>
      <c r="C13" s="49" t="str">
        <f t="array" ref="C13">IFERROR(INDEX(Všichni!C$6:C$300, SMALL(IF(Všichni!$F$6:$F$300="ž", IF(Všichni!$B$6:$B$300&gt;=2003, IF(Všichni!$B$6:$B$300&lt;=2004, ROW(Všichni!$A9:$A303)-ROW(Všichni!$A8)))), ROWS(Všichni!C$6:'Všichni'!C9))),"")</f>
        <v>TJ Sokol Strašnice</v>
      </c>
      <c r="D13" s="50">
        <v>9.675925925925927E-5</v>
      </c>
      <c r="E13" s="50">
        <v>9.7337962962962957E-5</v>
      </c>
      <c r="F13" s="50">
        <f t="shared" si="0"/>
        <v>9.675925925925927E-5</v>
      </c>
      <c r="G13" s="49">
        <f t="shared" si="1"/>
        <v>8</v>
      </c>
      <c r="H13" s="57">
        <v>8.36</v>
      </c>
    </row>
  </sheetData>
  <sortState ref="A6:G13">
    <sortCondition ref="G6:G13"/>
  </sortState>
  <pageMargins left="0" right="0" top="0" bottom="0" header="0.31496062992125984" footer="0.31496062992125984"/>
  <pageSetup paperSize="9" scale="90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N9" sqref="N9"/>
    </sheetView>
  </sheetViews>
  <sheetFormatPr defaultRowHeight="15" x14ac:dyDescent="0.25"/>
  <cols>
    <col min="1" max="1" width="29.5703125" customWidth="1"/>
    <col min="2" max="2" width="8.5703125" customWidth="1"/>
    <col min="3" max="3" width="25.28515625" customWidth="1"/>
    <col min="4" max="6" width="9.85546875" style="18" customWidth="1"/>
    <col min="7" max="7" width="9.85546875" customWidth="1"/>
  </cols>
  <sheetData>
    <row r="1" spans="1:8" ht="18.75" x14ac:dyDescent="0.3">
      <c r="A1" s="9" t="s">
        <v>5</v>
      </c>
      <c r="B1" s="2"/>
    </row>
    <row r="3" spans="1:8" s="10" customFormat="1" ht="18.75" x14ac:dyDescent="0.3">
      <c r="A3" s="11" t="s">
        <v>13</v>
      </c>
      <c r="B3" s="11"/>
      <c r="C3" s="11"/>
      <c r="D3" s="19"/>
      <c r="E3" s="20"/>
      <c r="F3" s="21" t="s">
        <v>0</v>
      </c>
      <c r="G3" s="13">
        <v>5</v>
      </c>
      <c r="H3" s="12"/>
    </row>
    <row r="4" spans="1:8" x14ac:dyDescent="0.25">
      <c r="A4" s="3"/>
      <c r="B4" s="3"/>
      <c r="C4" s="3"/>
      <c r="D4" s="22"/>
      <c r="E4" s="22"/>
      <c r="F4" s="22"/>
      <c r="G4" s="3"/>
      <c r="H4" s="3"/>
    </row>
    <row r="5" spans="1:8" ht="45" x14ac:dyDescent="0.25">
      <c r="A5" s="6" t="s">
        <v>1</v>
      </c>
      <c r="B5" s="6" t="s">
        <v>6</v>
      </c>
      <c r="C5" s="6" t="s">
        <v>7</v>
      </c>
      <c r="D5" s="23" t="s">
        <v>2</v>
      </c>
      <c r="E5" s="23" t="s">
        <v>2</v>
      </c>
      <c r="F5" s="24" t="s">
        <v>3</v>
      </c>
      <c r="G5" s="6" t="s">
        <v>4</v>
      </c>
      <c r="H5" s="3"/>
    </row>
    <row r="6" spans="1:8" s="27" customFormat="1" ht="29.25" customHeight="1" x14ac:dyDescent="0.25">
      <c r="A6" s="49" t="str">
        <f t="array" ref="A6">IFERROR(INDEX(Všichni!A$6:A$300, SMALL(IF(Všichni!$F$6:$F$300="ž", IF(Všichni!$B$6:$B$300&gt;=2001, IF(Všichni!$B$6:$B$300&lt;=2002, ROW(Všichni!$A6:$A300)-ROW(Všichni!$A5)))), ROWS(Všichni!A$6:'Všichni'!A6))),"")</f>
        <v>Rajdlová, Agáta</v>
      </c>
      <c r="B6" s="49">
        <f t="array" ref="B6">IFERROR(INDEX(Všichni!B$6:B$300, SMALL(IF(Všichni!$F$6:$F$300="ž", IF(Všichni!$B$6:$B$300&gt;=2001, IF(Všichni!$B$6:$B$300&lt;=2002, ROW(Všichni!$A6:$A300)-ROW(Všichni!$A5)))), ROWS(Všichni!B$6:'Všichni'!B6))),"")</f>
        <v>2002</v>
      </c>
      <c r="C6" s="49" t="str">
        <f t="array" ref="C6">IFERROR(INDEX(Všichni!C$6:C$300, SMALL(IF(Všichni!$F$6:$F$300="ž", IF(Všichni!$B$6:$B$300&gt;=2001, IF(Všichni!$B$6:$B$300&lt;=2002, ROW(Všichni!$A6:$A300)-ROW(Všichni!$A5)))), ROWS(Všichni!C$6:'Všichni'!C6))),"")</f>
        <v>Sokol Staré město</v>
      </c>
      <c r="D6" s="50">
        <v>6.5624999999999996E-5</v>
      </c>
      <c r="E6" s="50">
        <v>6.8402777777777784E-5</v>
      </c>
      <c r="F6" s="50">
        <f>IF(MIN(D6,E6),MIN(D6,E6),"")</f>
        <v>6.5624999999999996E-5</v>
      </c>
      <c r="G6" s="49">
        <f>IFERROR(RANK(F6,F:F,1),"")</f>
        <v>1</v>
      </c>
      <c r="H6" s="27">
        <v>5.67</v>
      </c>
    </row>
  </sheetData>
  <pageMargins left="0" right="0" top="0" bottom="0" header="0.31496062992125984" footer="0.31496062992125984"/>
  <pageSetup paperSize="9" scale="90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K19" sqref="K19"/>
    </sheetView>
  </sheetViews>
  <sheetFormatPr defaultRowHeight="15" x14ac:dyDescent="0.25"/>
  <cols>
    <col min="1" max="1" width="29.5703125" style="27" customWidth="1"/>
    <col min="2" max="2" width="8.5703125" style="27" customWidth="1"/>
    <col min="3" max="3" width="25.28515625" style="27" customWidth="1"/>
    <col min="4" max="6" width="9.85546875" style="38" customWidth="1"/>
    <col min="7" max="7" width="9.85546875" style="27" customWidth="1"/>
    <col min="8" max="8" width="9.140625" style="57"/>
    <col min="9" max="16384" width="9.140625" style="27"/>
  </cols>
  <sheetData>
    <row r="1" spans="1:8" ht="18.75" x14ac:dyDescent="0.3">
      <c r="A1" s="25" t="s">
        <v>5</v>
      </c>
      <c r="B1" s="26"/>
    </row>
    <row r="3" spans="1:8" s="31" customFormat="1" ht="18.75" x14ac:dyDescent="0.3">
      <c r="A3" s="39" t="s">
        <v>14</v>
      </c>
      <c r="B3" s="39"/>
      <c r="C3" s="39"/>
      <c r="D3" s="40"/>
      <c r="E3" s="41"/>
      <c r="F3" s="42" t="s">
        <v>0</v>
      </c>
      <c r="G3" s="43">
        <v>5</v>
      </c>
      <c r="H3" s="58"/>
    </row>
    <row r="4" spans="1:8" x14ac:dyDescent="0.25">
      <c r="A4" s="44"/>
      <c r="B4" s="44"/>
      <c r="C4" s="44"/>
      <c r="D4" s="45"/>
      <c r="E4" s="45"/>
      <c r="F4" s="45"/>
      <c r="G4" s="44"/>
      <c r="H4" s="59"/>
    </row>
    <row r="5" spans="1:8" ht="45" x14ac:dyDescent="0.25">
      <c r="A5" s="46" t="s">
        <v>1</v>
      </c>
      <c r="B5" s="46" t="s">
        <v>6</v>
      </c>
      <c r="C5" s="46" t="s">
        <v>7</v>
      </c>
      <c r="D5" s="47" t="s">
        <v>2</v>
      </c>
      <c r="E5" s="47" t="s">
        <v>2</v>
      </c>
      <c r="F5" s="48" t="s">
        <v>3</v>
      </c>
      <c r="G5" s="46" t="s">
        <v>4</v>
      </c>
      <c r="H5" s="59"/>
    </row>
    <row r="6" spans="1:8" ht="29.25" customHeight="1" x14ac:dyDescent="0.25">
      <c r="A6" s="49" t="s">
        <v>194</v>
      </c>
      <c r="B6" s="49">
        <v>1974</v>
      </c>
      <c r="C6" s="49" t="s">
        <v>157</v>
      </c>
      <c r="D6" s="50">
        <v>7.4305555555555553E-5</v>
      </c>
      <c r="E6" s="50">
        <v>7.4768518518518513E-5</v>
      </c>
      <c r="F6" s="50">
        <f>IF(MIN(D6,E6),MIN(D6,E6),"")</f>
        <v>7.4305555555555553E-5</v>
      </c>
      <c r="G6" s="49">
        <f>IFERROR(RANK(F6,F:F,1),"")</f>
        <v>1</v>
      </c>
      <c r="H6" s="57">
        <v>6.42</v>
      </c>
    </row>
    <row r="7" spans="1:8" ht="29.25" customHeight="1" x14ac:dyDescent="0.25">
      <c r="A7" s="49" t="s">
        <v>195</v>
      </c>
      <c r="B7" s="49">
        <v>1978</v>
      </c>
      <c r="C7" s="49" t="s">
        <v>196</v>
      </c>
      <c r="D7" s="50">
        <v>7.4537037037037033E-5</v>
      </c>
      <c r="E7" s="50">
        <v>7.6736111111111108E-5</v>
      </c>
      <c r="F7" s="50">
        <f>IF(MIN(D7,E7),MIN(D7,E7),"")</f>
        <v>7.4537037037037033E-5</v>
      </c>
      <c r="G7" s="49">
        <f>IFERROR(RANK(F7,F:F,1),"")</f>
        <v>2</v>
      </c>
      <c r="H7" s="57">
        <v>6.44</v>
      </c>
    </row>
    <row r="8" spans="1:8" ht="29.25" customHeight="1" x14ac:dyDescent="0.25">
      <c r="A8" s="49" t="str">
        <f t="array" ref="A8">IFERROR(INDEX(Všichni!A$6:A$300, SMALL(IF(Všichni!$F$6:$F$300="ž", IF(Všichni!$B$6:$B$300&lt;=1997, ROW(Všichni!$A8:$A302)-ROW(Všichni!$A7))), ROWS(Všichni!A$6:'Všichni'!A8))),"")</f>
        <v>Truhlářová, Elen</v>
      </c>
      <c r="B8" s="49">
        <f t="array" ref="B8">IFERROR(INDEX(Všichni!B$6:B$300, SMALL(IF(Všichni!$F$6:$F$300="ž", IF(Všichni!$B$6:$B$300&lt;=1997, ROW(Všichni!$A8:$A302)-ROW(Všichni!$A7))), ROWS(Všichni!B$6:'Všichni'!B8))),"")</f>
        <v>1965</v>
      </c>
      <c r="C8" s="49" t="str">
        <f t="array" ref="C8">IFERROR(INDEX(Všichni!C$6:C$300, SMALL(IF(Všichni!$F$6:$F$300="ž", IF(Všichni!$B$6:$B$300&lt;=1997, ROW(Všichni!$A8:$A302)-ROW(Všichni!$A7))), ROWS(Všichni!C$6:'Všichni'!C8))),"")</f>
        <v>Sokol Kobylisy</v>
      </c>
      <c r="D8" s="50">
        <v>8.3564814814814811E-5</v>
      </c>
      <c r="E8" s="50">
        <v>8.5763888888888899E-5</v>
      </c>
      <c r="F8" s="50">
        <f>IF(MIN(D8,E8),MIN(D8,E8),"")</f>
        <v>8.3564814814814811E-5</v>
      </c>
      <c r="G8" s="49">
        <f>IFERROR(RANK(F8,F:F,1),"")</f>
        <v>3</v>
      </c>
      <c r="H8" s="57">
        <v>7.2</v>
      </c>
    </row>
    <row r="9" spans="1:8" ht="29.25" customHeight="1" x14ac:dyDescent="0.25">
      <c r="A9" s="49" t="str">
        <f t="array" ref="A9">IFERROR(INDEX(Všichni!A$6:A$300, SMALL(IF(Všichni!$F$6:$F$300="ž", IF(Všichni!$B$6:$B$300&lt;=1997, ROW(Všichni!$A6:$A300)-ROW(Všichni!$A5))), ROWS(Všichni!A$6:'Všichni'!A6))),"")</f>
        <v>Čížkovská, Barbora</v>
      </c>
      <c r="B9" s="49">
        <f t="array" ref="B9">IFERROR(INDEX(Všichni!B$6:B$300, SMALL(IF(Všichni!$F$6:$F$300="ž", IF(Všichni!$B$6:$B$300&lt;=1997, ROW(Všichni!$A6:$A300)-ROW(Všichni!$A5))), ROWS(Všichni!B$6:'Všichni'!B6))),"")</f>
        <v>1993</v>
      </c>
      <c r="C9" s="49" t="str">
        <f t="array" ref="C9">IFERROR(INDEX(Všichni!C$6:C$300, SMALL(IF(Všichni!$F$6:$F$300="ž", IF(Všichni!$B$6:$B$300&lt;=1997, ROW(Všichni!$A6:$A300)-ROW(Všichni!$A5))), ROWS(Všichni!C$6:'Všichni'!C6))),"")</f>
        <v>Sokol Staré město</v>
      </c>
      <c r="D9" s="50">
        <v>9.2708333333333328E-5</v>
      </c>
      <c r="E9" s="50">
        <v>9.4444444444444456E-5</v>
      </c>
      <c r="F9" s="50">
        <f>IF(MIN(D9,E9),MIN(D9,E9),"")</f>
        <v>9.2708333333333328E-5</v>
      </c>
      <c r="G9" s="49">
        <f>IFERROR(RANK(F9,F:F,1),"")</f>
        <v>4</v>
      </c>
      <c r="H9" s="63">
        <v>8.01</v>
      </c>
    </row>
    <row r="10" spans="1:8" ht="29.25" customHeight="1" x14ac:dyDescent="0.25">
      <c r="A10" s="49" t="str">
        <f t="array" ref="A10">IFERROR(INDEX(Všichni!A$6:A$300, SMALL(IF(Všichni!$F$6:$F$300="ž", IF(Všichni!$B$6:$B$300&lt;=1997, ROW(Všichni!$A7:$A301)-ROW(Všichni!$A6))), ROWS(Všichni!A$6:'Všichni'!A7))),"")</f>
        <v>Berková,Dana</v>
      </c>
      <c r="B10" s="49">
        <f t="array" ref="B10">IFERROR(INDEX(Všichni!B$6:B$300, SMALL(IF(Všichni!$F$6:$F$300="ž", IF(Všichni!$B$6:$B$300&lt;=1997, ROW(Všichni!$A7:$A301)-ROW(Všichni!$A6))), ROWS(Všichni!B$6:'Všichni'!B7))),"")</f>
        <v>1970</v>
      </c>
      <c r="C10" s="49" t="str">
        <f t="array" ref="C10">IFERROR(INDEX(Všichni!C$6:C$300, SMALL(IF(Všichni!$F$6:$F$300="ž", IF(Všichni!$B$6:$B$300&lt;=1997, ROW(Všichni!$A7:$A301)-ROW(Všichni!$A6))), ROWS(Všichni!C$6:'Všichni'!C7))),"")</f>
        <v>Sokol Hlubočepy</v>
      </c>
      <c r="D10" s="50">
        <v>2.0995370370370371E-4</v>
      </c>
      <c r="E10" s="50">
        <v>1.638888888888889E-4</v>
      </c>
      <c r="F10" s="50">
        <f>IF(MIN(D10,E10),MIN(D10,E10),"")</f>
        <v>1.638888888888889E-4</v>
      </c>
      <c r="G10" s="49">
        <f>IFERROR(RANK(F10,F:F,1),"")</f>
        <v>5</v>
      </c>
      <c r="H10" s="63">
        <v>14.16</v>
      </c>
    </row>
  </sheetData>
  <sortState ref="A6:G10">
    <sortCondition ref="G6:G10"/>
  </sortState>
  <pageMargins left="0" right="0" top="0" bottom="0" header="0.31496062992125984" footer="0.31496062992125984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Všichni</vt:lpstr>
      <vt:lpstr>PŘ A DÍ</vt:lpstr>
      <vt:lpstr>PŘ B DÍ</vt:lpstr>
      <vt:lpstr>I DÍ</vt:lpstr>
      <vt:lpstr>II DÍ</vt:lpstr>
      <vt:lpstr>III DÍ</vt:lpstr>
      <vt:lpstr>IV DÍ</vt:lpstr>
      <vt:lpstr>ŽE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 Sokol Libeň</dc:creator>
  <cp:lastModifiedBy>Petr Mikysek</cp:lastModifiedBy>
  <cp:lastPrinted>2016-12-04T09:13:21Z</cp:lastPrinted>
  <dcterms:created xsi:type="dcterms:W3CDTF">2015-11-13T12:42:40Z</dcterms:created>
  <dcterms:modified xsi:type="dcterms:W3CDTF">2016-12-09T08:35:18Z</dcterms:modified>
</cp:coreProperties>
</file>